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7795" windowHeight="1222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<sst xmlns="http://schemas.openxmlformats.org/spreadsheetml/2006/main" count="247" uniqueCount="100">
  <si>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</si>
  <si>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</si>
  <si>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</si>
  <si>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</si>
  <si>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</si>
  <si>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</si>
  <si>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</si>
  <si>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</si>
  <si>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</si>
  <si>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</si>
  <si>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</si>
  <si>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</si>
  <si>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</si>
  <si>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</si>
  <si>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</si>
  <si>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</si>
  <si>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</si>
  <si>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</si>
  <si>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</si>
  <si>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</si>
  <si>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</si>
  <si>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</si>
  <si>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</si>
  <si>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</si>
  <si>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</si>
  <si>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</si>
  <si>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</si>
  <si>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</si>
  <si>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</si>
  <si>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</si>
  <si>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</si>
  <si>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</si>
  <si>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</si>
  <si>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</si>
  <si>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</si>
  <si>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</si>
  <si>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</si>
  <si>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</si>
  <si>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</si>
  <si>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</si>
  <si>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</si>
  <si>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</si>
  <si>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</si>
  <si>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</si>
  <si>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</si>
  <si>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</si>
  <si>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</si>
  <si>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</si>
  <si>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</si>
  <si>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</si>
  <si>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</si>
  <si>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</si>
  <si>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</si>
  <si>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</si>
  <si>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</si>
  <si>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</si>
  <si>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</si>
  <si>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</si>
  <si>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</si>
  <si>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</si>
  <si>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</si>
  <si>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</si>
  <si>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</si>
  <si>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</si>
  <si>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</si>
  <si>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</si>
  <si>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</si>
  <si>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</si>
  <si>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</si>
  <si>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</si>
  <si>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</si>
  <si>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</si>
  <si>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</si>
  <si>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</si>
  <si>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</si>
  <si>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</si>
  <si>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</si>
  <si>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</si>
  <si>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</si>
  <si>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</si>
  <si>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</si>
  <si>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</si>
  <si>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</si>
  <si>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</si>
  <si>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</si>
  <si>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</si>
  <si>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</si>
  <si>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</si>
  <si>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</si>
  <si>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</si>
  <si>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</si>
  <si>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</si>
  <si>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</si>
  <si>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</si>
  <si>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</si>
  <si>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 xml:space="preserve">ROZKŁAD   AKTYWNYCH FORM WŚRÓD OSOB BEZROBOTNYCH DO 30 ROKU ŻYCIA, BĘDĄCYCH W SZCZEGÓLNEJ </t>
  </si>
  <si>
    <t xml:space="preserve">x      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</si>
  <si>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X 2018 R.</t>
    </r>
  </si>
  <si>
    <t>* Liczby zawarte w zestawieniu dotyczą okresu I - X  2018 r.</t>
  </si>
  <si>
    <t xml:space="preserve">   Liczby dotyczą średniej arytmetycznej obliczonej ze stanów końcowych od I - X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</si>
</sst>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9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33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60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 wrapText="1"/>
    </xf>
    <xf numFmtId="164" fontId="2" fillId="7" borderId="67" xfId="0" applyNumberFormat="1" applyFont="1" applyFill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0" fontId="14" fillId="2" borderId="0" xfId="0" applyFont="1" applyFill="1"/>
    <xf numFmtId="0" fontId="5" fillId="3" borderId="81" xfId="0" applyFont="1" applyFill="1" applyBorder="1" applyAlignment="1">
      <alignment horizontal="center" vertical="center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0" borderId="83" xfId="0" applyNumberFormat="1" applyFont="1" applyBorder="1" applyAlignment="1">
      <alignment horizontal="center" vertical="center" wrapText="1"/>
    </xf>
    <xf numFmtId="164" fontId="2" fillId="7" borderId="83" xfId="0" applyNumberFormat="1" applyFont="1" applyFill="1" applyBorder="1" applyAlignment="1">
      <alignment horizontal="center" vertical="center" wrapText="1"/>
    </xf>
    <xf numFmtId="164" fontId="2" fillId="7" borderId="84" xfId="0" applyNumberFormat="1" applyFont="1" applyFill="1" applyBorder="1" applyAlignment="1">
      <alignment horizontal="center" vertical="center" wrapText="1"/>
    </xf>
    <xf numFmtId="0" fontId="5" fillId="3" borderId="90" xfId="0" applyFont="1" applyFill="1" applyBorder="1" applyAlignment="1">
      <alignment horizontal="center" vertical="center"/>
    </xf>
    <xf numFmtId="3" fontId="2" fillId="2" borderId="91" xfId="0" applyNumberFormat="1" applyFont="1" applyFill="1" applyBorder="1" applyAlignment="1">
      <alignment horizontal="center" vertical="center" wrapText="1"/>
    </xf>
    <xf numFmtId="3" fontId="4" fillId="0" borderId="92" xfId="0" applyNumberFormat="1" applyFont="1" applyBorder="1" applyAlignment="1">
      <alignment horizontal="center" vertical="center" wrapText="1"/>
    </xf>
    <xf numFmtId="164" fontId="2" fillId="7" borderId="92" xfId="0" applyNumberFormat="1" applyFont="1" applyFill="1" applyBorder="1" applyAlignment="1">
      <alignment horizontal="center" vertical="center" wrapText="1"/>
    </xf>
    <xf numFmtId="164" fontId="2" fillId="7" borderId="93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8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7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88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205128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9" x14ac:dyDescent="0.25">
      <c r="B1" s="2" t="s">
        <v>97</v>
      </c>
      <c r="C1" s="4"/>
      <c r="D1" s="4"/>
      <c r="E1" s="4"/>
      <c r="F1" s="4"/>
    </row>
    <row r="2" spans="2:9" x14ac:dyDescent="0.25">
      <c r="B2" s="6"/>
      <c r="C2" s="4"/>
      <c r="D2" s="4"/>
      <c r="E2" s="4"/>
      <c r="F2" s="4"/>
    </row>
    <row r="3" spans="2:9" x14ac:dyDescent="0.25">
      <c r="B3" s="4" t="s">
        <v>95</v>
      </c>
      <c r="C3" s="4"/>
      <c r="D3" s="4"/>
      <c r="E3" s="4"/>
      <c r="F3" s="4"/>
    </row>
    <row r="4" spans="2:9" ht="15.75" thickBot="1" x14ac:dyDescent="0.3">
      <c r="B4" s="4" t="s">
        <v>93</v>
      </c>
      <c r="C4" s="4"/>
      <c r="D4" s="4"/>
      <c r="E4" s="4"/>
      <c r="F4" s="4"/>
    </row>
    <row r="5" spans="2:9" ht="57.75" customHeight="1" thickTop="1" x14ac:dyDescent="0.25">
      <c r="B5" s="143" t="s">
        <v>16</v>
      </c>
      <c r="C5" s="144"/>
      <c r="D5" s="7" t="s">
        <v>92</v>
      </c>
      <c r="E5" s="7" t="s">
        <v>53</v>
      </c>
      <c r="F5" s="8" t="s">
        <v>49</v>
      </c>
    </row>
    <row r="6" spans="2:9" ht="18" customHeight="1" thickBot="1" x14ac:dyDescent="0.3">
      <c r="B6" s="149" t="s">
        <v>56</v>
      </c>
      <c r="C6" s="150"/>
      <c r="D6" s="9">
        <v>97300</v>
      </c>
      <c r="E6" s="9">
        <v>47496</v>
      </c>
      <c r="F6" s="10">
        <f>SUM(E6/D6*100)</f>
        <v>48.813977389516964</v>
      </c>
    </row>
    <row r="7" spans="2:9" ht="15.75" thickTop="1" x14ac:dyDescent="0.25">
      <c r="B7" s="151"/>
      <c r="C7" s="11" t="s">
        <v>21</v>
      </c>
      <c r="D7" s="12">
        <v>16992</v>
      </c>
      <c r="E7" s="12">
        <v>13399</v>
      </c>
      <c r="F7" s="13">
        <f>SUM(E7/D7*100)</f>
        <v>78.854755178907723</v>
      </c>
    </row>
    <row r="8" spans="2:9" ht="15.75" thickBot="1" x14ac:dyDescent="0.3">
      <c r="B8" s="152"/>
      <c r="C8" s="14" t="s">
        <v>22</v>
      </c>
      <c r="D8" s="15">
        <v>80308</v>
      </c>
      <c r="E8" s="15">
        <v>34097</v>
      </c>
      <c r="F8" s="16">
        <f t="shared" ref="F8:F25" si="0">SUM(E8/D8*100)</f>
        <v>42.457787518055483</v>
      </c>
      <c r="H8" s="55"/>
    </row>
    <row r="9" spans="2:9" ht="15.75" thickTop="1" x14ac:dyDescent="0.25">
      <c r="B9" s="153" t="s">
        <v>57</v>
      </c>
      <c r="C9" s="11" t="s">
        <v>23</v>
      </c>
      <c r="D9" s="12">
        <v>99</v>
      </c>
      <c r="E9" s="12">
        <v>39</v>
      </c>
      <c r="F9" s="13">
        <f t="shared" si="0"/>
        <v>39.393939393939391</v>
      </c>
    </row>
    <row r="10" spans="2:9" x14ac:dyDescent="0.25">
      <c r="B10" s="154"/>
      <c r="C10" s="17" t="s">
        <v>24</v>
      </c>
      <c r="D10" s="18">
        <v>375</v>
      </c>
      <c r="E10" s="18">
        <v>91</v>
      </c>
      <c r="F10" s="19">
        <f t="shared" si="0"/>
        <v>24.266666666666666</v>
      </c>
    </row>
    <row r="11" spans="2:9" x14ac:dyDescent="0.25">
      <c r="B11" s="154"/>
      <c r="C11" s="17" t="s">
        <v>25</v>
      </c>
      <c r="D11" s="18">
        <v>6874</v>
      </c>
      <c r="E11" s="18">
        <v>4610</v>
      </c>
      <c r="F11" s="19">
        <f t="shared" si="0"/>
        <v>67.064300261856275</v>
      </c>
    </row>
    <row r="12" spans="2:9" x14ac:dyDescent="0.25">
      <c r="B12" s="154"/>
      <c r="C12" s="17" t="s">
        <v>26</v>
      </c>
      <c r="D12" s="18">
        <v>2</v>
      </c>
      <c r="E12" s="18">
        <v>0</v>
      </c>
      <c r="F12" s="19">
        <f t="shared" si="0"/>
        <v>0</v>
      </c>
    </row>
    <row r="13" spans="2:9" x14ac:dyDescent="0.25">
      <c r="B13" s="154"/>
      <c r="C13" s="17" t="s">
        <v>27</v>
      </c>
      <c r="D13" s="18">
        <v>1338</v>
      </c>
      <c r="E13" s="18">
        <v>625</v>
      </c>
      <c r="F13" s="19">
        <f t="shared" si="0"/>
        <v>46.711509715994019</v>
      </c>
    </row>
    <row r="14" spans="2:9" ht="15.75" thickBot="1" x14ac:dyDescent="0.3">
      <c r="B14" s="155"/>
      <c r="C14" s="20" t="s">
        <v>28</v>
      </c>
      <c r="D14" s="21">
        <v>560</v>
      </c>
      <c r="E14" s="21">
        <v>37</v>
      </c>
      <c r="F14" s="22">
        <f t="shared" si="0"/>
        <v>6.6071428571428577</v>
      </c>
    </row>
    <row r="15" spans="2:9" ht="17.25" customHeight="1" thickTop="1" x14ac:dyDescent="0.25">
      <c r="B15" s="156" t="s">
        <v>58</v>
      </c>
      <c r="C15" s="157"/>
      <c r="D15" s="23">
        <v>109014</v>
      </c>
      <c r="E15" s="23">
        <v>49183</v>
      </c>
      <c r="F15" s="24">
        <f t="shared" si="0"/>
        <v>45.116223604307706</v>
      </c>
    </row>
    <row r="16" spans="2:9" ht="18.75" customHeight="1" thickBot="1" x14ac:dyDescent="0.3">
      <c r="B16" s="145" t="s">
        <v>29</v>
      </c>
      <c r="C16" s="146"/>
      <c r="D16" s="75">
        <v>59730</v>
      </c>
      <c r="E16" s="75">
        <v>26659</v>
      </c>
      <c r="F16" s="76">
        <f t="shared" si="0"/>
        <v>44.632512975054411</v>
      </c>
      <c r="H16" s="55"/>
      <c r="I16" s="55"/>
    </row>
    <row r="17" spans="2:9" ht="16.5" thickTop="1" thickBot="1" x14ac:dyDescent="0.3">
      <c r="B17" s="147" t="s">
        <v>30</v>
      </c>
      <c r="C17" s="148"/>
      <c r="D17" s="25">
        <v>47773</v>
      </c>
      <c r="E17" s="25">
        <v>20965</v>
      </c>
      <c r="F17" s="26">
        <f t="shared" si="0"/>
        <v>43.884621020241561</v>
      </c>
    </row>
    <row r="18" spans="2:9" x14ac:dyDescent="0.25">
      <c r="B18" s="162"/>
      <c r="C18" s="27" t="s">
        <v>31</v>
      </c>
      <c r="D18" s="28">
        <v>1915</v>
      </c>
      <c r="E18" s="28">
        <v>530</v>
      </c>
      <c r="F18" s="29">
        <f t="shared" si="0"/>
        <v>27.676240208877285</v>
      </c>
    </row>
    <row r="19" spans="2:9" ht="15.75" thickBot="1" x14ac:dyDescent="0.3">
      <c r="B19" s="163"/>
      <c r="C19" s="30" t="s">
        <v>32</v>
      </c>
      <c r="D19" s="31">
        <v>4223</v>
      </c>
      <c r="E19" s="31">
        <v>2059</v>
      </c>
      <c r="F19" s="32">
        <f t="shared" si="0"/>
        <v>48.756807956429078</v>
      </c>
    </row>
    <row r="20" spans="2:9" ht="15.75" thickBot="1" x14ac:dyDescent="0.3">
      <c r="B20" s="164" t="s">
        <v>33</v>
      </c>
      <c r="C20" s="165"/>
      <c r="D20" s="33">
        <v>11957</v>
      </c>
      <c r="E20" s="33">
        <v>5694</v>
      </c>
      <c r="F20" s="34">
        <f t="shared" si="0"/>
        <v>47.620640628920299</v>
      </c>
    </row>
    <row r="21" spans="2:9" x14ac:dyDescent="0.25">
      <c r="B21" s="162"/>
      <c r="C21" s="27" t="s">
        <v>34</v>
      </c>
      <c r="D21" s="28">
        <v>3347</v>
      </c>
      <c r="E21" s="28">
        <v>1301</v>
      </c>
      <c r="F21" s="29">
        <f t="shared" si="0"/>
        <v>38.870630415297278</v>
      </c>
    </row>
    <row r="22" spans="2:9" x14ac:dyDescent="0.25">
      <c r="B22" s="163"/>
      <c r="C22" s="17" t="s">
        <v>35</v>
      </c>
      <c r="D22" s="18">
        <v>1888</v>
      </c>
      <c r="E22" s="18">
        <v>350</v>
      </c>
      <c r="F22" s="19">
        <f t="shared" si="0"/>
        <v>18.538135593220339</v>
      </c>
    </row>
    <row r="23" spans="2:9" x14ac:dyDescent="0.25">
      <c r="B23" s="163"/>
      <c r="C23" s="17" t="s">
        <v>36</v>
      </c>
      <c r="D23" s="18">
        <v>1929</v>
      </c>
      <c r="E23" s="18">
        <v>1041</v>
      </c>
      <c r="F23" s="19">
        <f t="shared" si="0"/>
        <v>53.965785381026443</v>
      </c>
      <c r="H23" s="55"/>
    </row>
    <row r="24" spans="2:9" x14ac:dyDescent="0.25">
      <c r="B24" s="163"/>
      <c r="C24" s="56" t="s">
        <v>69</v>
      </c>
      <c r="D24" s="57">
        <v>18</v>
      </c>
      <c r="E24" s="57">
        <v>18</v>
      </c>
      <c r="F24" s="58">
        <f t="shared" si="0"/>
        <v>100</v>
      </c>
      <c r="H24" s="55"/>
    </row>
    <row r="25" spans="2:9" x14ac:dyDescent="0.25">
      <c r="B25" s="163"/>
      <c r="C25" s="17" t="s">
        <v>37</v>
      </c>
      <c r="D25" s="18">
        <v>2160</v>
      </c>
      <c r="E25" s="18">
        <v>756</v>
      </c>
      <c r="F25" s="19">
        <f t="shared" si="0"/>
        <v>35</v>
      </c>
    </row>
    <row r="26" spans="2:9" x14ac:dyDescent="0.25">
      <c r="B26" s="163"/>
      <c r="C26" s="56" t="s">
        <v>70</v>
      </c>
      <c r="D26" s="57">
        <v>978</v>
      </c>
      <c r="E26" s="57">
        <v>978</v>
      </c>
      <c r="F26" s="58">
        <f>SUM(E26/D26*100)</f>
        <v>100</v>
      </c>
    </row>
    <row r="27" spans="2:9" x14ac:dyDescent="0.25">
      <c r="B27" s="163"/>
      <c r="C27" s="56" t="s">
        <v>71</v>
      </c>
      <c r="D27" s="57">
        <v>63</v>
      </c>
      <c r="E27" s="57">
        <v>63</v>
      </c>
      <c r="F27" s="58">
        <f>SUM(E27/D27*100)</f>
        <v>100</v>
      </c>
    </row>
    <row r="28" spans="2:9" x14ac:dyDescent="0.25">
      <c r="B28" s="163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63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63"/>
      <c r="C30" s="35" t="s">
        <v>51</v>
      </c>
      <c r="D30" s="36">
        <v>3</v>
      </c>
      <c r="E30" s="36">
        <v>3</v>
      </c>
      <c r="F30" s="37">
        <f>SUM(E30/D30*100)</f>
        <v>100</v>
      </c>
    </row>
    <row r="31" spans="2:9" ht="28.5" customHeight="1" x14ac:dyDescent="0.25">
      <c r="B31" s="163"/>
      <c r="C31" s="69" t="s">
        <v>72</v>
      </c>
      <c r="D31" s="70">
        <v>132</v>
      </c>
      <c r="E31" s="71" t="s">
        <v>96</v>
      </c>
      <c r="F31" s="72" t="s">
        <v>64</v>
      </c>
    </row>
    <row r="32" spans="2:9" ht="15.75" thickBot="1" x14ac:dyDescent="0.3">
      <c r="B32" s="152"/>
      <c r="C32" s="20" t="s">
        <v>39</v>
      </c>
      <c r="D32" s="21">
        <v>1457</v>
      </c>
      <c r="E32" s="21">
        <v>1202</v>
      </c>
      <c r="F32" s="22">
        <f t="shared" ref="F32:F45" si="1">SUM(E32/D32*100)</f>
        <v>82.498284145504471</v>
      </c>
    </row>
    <row r="33" spans="2:9" ht="14.25" customHeight="1" thickTop="1" x14ac:dyDescent="0.25">
      <c r="B33" s="166" t="s">
        <v>79</v>
      </c>
      <c r="C33" s="167"/>
      <c r="D33" s="77">
        <v>1478</v>
      </c>
      <c r="E33" s="77">
        <v>721</v>
      </c>
      <c r="F33" s="78">
        <f t="shared" si="1"/>
        <v>48.782138024357238</v>
      </c>
    </row>
    <row r="34" spans="2:9" ht="15" customHeight="1" x14ac:dyDescent="0.25">
      <c r="B34" s="168" t="s">
        <v>77</v>
      </c>
      <c r="C34" s="169"/>
      <c r="D34" s="59">
        <v>269</v>
      </c>
      <c r="E34" s="59">
        <v>269</v>
      </c>
      <c r="F34" s="60">
        <f t="shared" si="1"/>
        <v>100</v>
      </c>
    </row>
    <row r="35" spans="2:9" ht="16.5" customHeight="1" x14ac:dyDescent="0.25">
      <c r="B35" s="160" t="s">
        <v>63</v>
      </c>
      <c r="C35" s="161"/>
      <c r="D35" s="79">
        <v>7872</v>
      </c>
      <c r="E35" s="79">
        <v>5071</v>
      </c>
      <c r="F35" s="80">
        <f t="shared" si="1"/>
        <v>64.418191056910572</v>
      </c>
    </row>
    <row r="36" spans="2:9" ht="16.5" customHeight="1" x14ac:dyDescent="0.25">
      <c r="B36" s="168" t="s">
        <v>78</v>
      </c>
      <c r="C36" s="169"/>
      <c r="D36" s="57">
        <v>33</v>
      </c>
      <c r="E36" s="57">
        <v>33</v>
      </c>
      <c r="F36" s="58">
        <f t="shared" si="1"/>
        <v>100</v>
      </c>
    </row>
    <row r="37" spans="2:9" ht="15.75" customHeight="1" thickBot="1" x14ac:dyDescent="0.3">
      <c r="B37" s="178" t="s">
        <v>55</v>
      </c>
      <c r="C37" s="179"/>
      <c r="D37" s="81">
        <v>1</v>
      </c>
      <c r="E37" s="81">
        <v>0</v>
      </c>
      <c r="F37" s="82">
        <f t="shared" si="1"/>
        <v>0</v>
      </c>
    </row>
    <row r="38" spans="2:9" ht="15" customHeight="1" thickTop="1" x14ac:dyDescent="0.25">
      <c r="B38" s="180" t="s">
        <v>40</v>
      </c>
      <c r="C38" s="181"/>
      <c r="D38" s="83">
        <v>811</v>
      </c>
      <c r="E38" s="83">
        <v>63</v>
      </c>
      <c r="F38" s="84">
        <f t="shared" si="1"/>
        <v>7.7681874229346484</v>
      </c>
    </row>
    <row r="39" spans="2:9" ht="17.25" customHeight="1" thickBot="1" x14ac:dyDescent="0.3">
      <c r="B39" s="182" t="s">
        <v>52</v>
      </c>
      <c r="C39" s="183"/>
      <c r="D39" s="38">
        <v>78</v>
      </c>
      <c r="E39" s="38">
        <v>5</v>
      </c>
      <c r="F39" s="39">
        <f t="shared" si="1"/>
        <v>6.4102564102564097</v>
      </c>
    </row>
    <row r="40" spans="2:9" ht="16.5" customHeight="1" thickTop="1" thickBot="1" x14ac:dyDescent="0.3">
      <c r="B40" s="184" t="s">
        <v>41</v>
      </c>
      <c r="C40" s="185"/>
      <c r="D40" s="75">
        <v>44</v>
      </c>
      <c r="E40" s="75">
        <v>9</v>
      </c>
      <c r="F40" s="76">
        <f t="shared" si="1"/>
        <v>20.454545454545457</v>
      </c>
    </row>
    <row r="41" spans="2:9" ht="28.5" customHeight="1" thickTop="1" thickBot="1" x14ac:dyDescent="0.3">
      <c r="B41" s="188" t="s">
        <v>42</v>
      </c>
      <c r="C41" s="189"/>
      <c r="D41" s="40">
        <v>3314</v>
      </c>
      <c r="E41" s="40">
        <v>1800</v>
      </c>
      <c r="F41" s="41">
        <f t="shared" si="1"/>
        <v>54.315027157513576</v>
      </c>
      <c r="I41" s="55"/>
    </row>
    <row r="42" spans="2:9" ht="13.5" customHeight="1" thickBot="1" x14ac:dyDescent="0.3">
      <c r="B42" s="190" t="s">
        <v>43</v>
      </c>
      <c r="C42" s="191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90" t="s">
        <v>44</v>
      </c>
      <c r="C43" s="191"/>
      <c r="D43" s="40">
        <v>19915</v>
      </c>
      <c r="E43" s="40">
        <v>9408</v>
      </c>
      <c r="F43" s="41">
        <f t="shared" si="1"/>
        <v>47.240773286467487</v>
      </c>
    </row>
    <row r="44" spans="2:9" ht="15.75" customHeight="1" thickBot="1" x14ac:dyDescent="0.3">
      <c r="B44" s="192" t="s">
        <v>45</v>
      </c>
      <c r="C44" s="193"/>
      <c r="D44" s="42">
        <v>7185</v>
      </c>
      <c r="E44" s="42">
        <v>3608</v>
      </c>
      <c r="F44" s="43">
        <f t="shared" si="1"/>
        <v>50.215727209464156</v>
      </c>
    </row>
    <row r="45" spans="2:9" ht="18.75" customHeight="1" thickTop="1" x14ac:dyDescent="0.25">
      <c r="B45" s="194" t="s">
        <v>46</v>
      </c>
      <c r="C45" s="195"/>
      <c r="D45" s="31">
        <v>507</v>
      </c>
      <c r="E45" s="31">
        <v>476</v>
      </c>
      <c r="F45" s="32">
        <f t="shared" si="1"/>
        <v>93.88560157790927</v>
      </c>
    </row>
    <row r="46" spans="2:9" ht="14.25" customHeight="1" x14ac:dyDescent="0.25">
      <c r="B46" s="172" t="s">
        <v>65</v>
      </c>
      <c r="C46" s="173"/>
      <c r="D46" s="61">
        <v>1110</v>
      </c>
      <c r="E46" s="63" t="s">
        <v>96</v>
      </c>
      <c r="F46" s="64" t="s">
        <v>64</v>
      </c>
    </row>
    <row r="47" spans="2:9" ht="13.5" customHeight="1" x14ac:dyDescent="0.25">
      <c r="B47" s="158" t="s">
        <v>47</v>
      </c>
      <c r="C47" s="159"/>
      <c r="D47" s="31">
        <v>557</v>
      </c>
      <c r="E47" s="31">
        <v>48</v>
      </c>
      <c r="F47" s="32">
        <f>SUM(E47/D47*100)</f>
        <v>8.6175942549371634</v>
      </c>
    </row>
    <row r="48" spans="2:9" ht="15" customHeight="1" x14ac:dyDescent="0.25">
      <c r="B48" s="174" t="s">
        <v>66</v>
      </c>
      <c r="C48" s="175"/>
      <c r="D48" s="62">
        <v>982</v>
      </c>
      <c r="E48" s="73" t="s">
        <v>96</v>
      </c>
      <c r="F48" s="74" t="s">
        <v>64</v>
      </c>
    </row>
    <row r="49" spans="2:6" ht="13.5" customHeight="1" thickBot="1" x14ac:dyDescent="0.3">
      <c r="B49" s="176" t="s">
        <v>48</v>
      </c>
      <c r="C49" s="177"/>
      <c r="D49" s="15">
        <v>5508</v>
      </c>
      <c r="E49" s="15">
        <v>1320</v>
      </c>
      <c r="F49" s="16">
        <f>SUM(E49/D49*100)</f>
        <v>23.965141612200437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59</v>
      </c>
    </row>
    <row r="52" spans="2:6" ht="15.75" thickBot="1" x14ac:dyDescent="0.3">
      <c r="B52" s="186" t="s">
        <v>81</v>
      </c>
      <c r="C52" s="187"/>
      <c r="D52" s="65">
        <f>SUM(D41:D44)</f>
        <v>30414</v>
      </c>
      <c r="E52" s="65">
        <f>SUM(E41:E44)</f>
        <v>14816</v>
      </c>
      <c r="F52" s="66">
        <f>SUM(E52/D52*100)</f>
        <v>48.714407838495426</v>
      </c>
    </row>
    <row r="53" spans="2:6" ht="15.75" thickBot="1" x14ac:dyDescent="0.3">
      <c r="B53" s="6" t="s">
        <v>67</v>
      </c>
    </row>
    <row r="54" spans="2:6" ht="15.75" thickBot="1" x14ac:dyDescent="0.3">
      <c r="B54" s="170" t="s">
        <v>68</v>
      </c>
      <c r="C54" s="171"/>
      <c r="D54" s="67">
        <f>SUM(D24,D26:D27,D34,D36)</f>
        <v>1361</v>
      </c>
      <c r="E54" s="67">
        <f>SUM(E24,E26:E27,E34,E36)</f>
        <v>1361</v>
      </c>
      <c r="F54" s="68">
        <f>SUM(E54/D54*100)</f>
        <v>100</v>
      </c>
    </row>
    <row r="55" spans="2:6" ht="15.75" thickBot="1" x14ac:dyDescent="0.3">
      <c r="B55" s="170" t="s">
        <v>80</v>
      </c>
      <c r="C55" s="171"/>
      <c r="D55" s="67">
        <f>SUM(D24,D26:D27)</f>
        <v>1059</v>
      </c>
      <c r="E55" s="67">
        <f>SUM(E24,E26:E27)</f>
        <v>1059</v>
      </c>
      <c r="F55" s="68">
        <f>SUM(E55/D55*100)</f>
        <v>100</v>
      </c>
    </row>
    <row r="56" spans="2:6" x14ac:dyDescent="0.25">
      <c r="B56" s="4" t="s">
        <v>98</v>
      </c>
      <c r="C56" s="4"/>
    </row>
    <row r="57" spans="2:6" ht="16.5" customHeight="1" x14ac:dyDescent="0.25">
      <c r="B57" s="112" t="s">
        <v>84</v>
      </c>
      <c r="C57" s="4" t="s">
        <v>89</v>
      </c>
    </row>
    <row r="58" spans="2:6" ht="16.5" customHeight="1" x14ac:dyDescent="0.25">
      <c r="B58" s="112">
        <v>2</v>
      </c>
      <c r="C58" s="4" t="s">
        <v>87</v>
      </c>
    </row>
    <row r="59" spans="2:6" ht="18" x14ac:dyDescent="0.25">
      <c r="B59" s="112">
        <v>3</v>
      </c>
      <c r="C59" s="4" t="s">
        <v>88</v>
      </c>
    </row>
    <row r="60" spans="2:6" ht="18" x14ac:dyDescent="0.25">
      <c r="B60" s="112">
        <v>4</v>
      </c>
      <c r="C60" s="4" t="s">
        <v>60</v>
      </c>
    </row>
    <row r="61" spans="2:6" ht="17.25" customHeight="1" x14ac:dyDescent="0.25">
      <c r="B61" s="112">
        <v>5</v>
      </c>
      <c r="C61" s="4" t="s">
        <v>61</v>
      </c>
    </row>
    <row r="62" spans="2:6" x14ac:dyDescent="0.25">
      <c r="B62" s="113"/>
      <c r="C62" s="4" t="s">
        <v>74</v>
      </c>
    </row>
    <row r="63" spans="2:6" x14ac:dyDescent="0.25">
      <c r="B63" s="113"/>
      <c r="C63" s="4" t="s">
        <v>75</v>
      </c>
    </row>
    <row r="64" spans="2:6" x14ac:dyDescent="0.25">
      <c r="B64" s="113"/>
      <c r="C64" s="4" t="s">
        <v>76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94</v>
      </c>
      <c r="C1" s="4"/>
      <c r="D1" s="4"/>
      <c r="E1" s="4"/>
      <c r="F1" s="4"/>
    </row>
    <row r="2" spans="2:6" ht="15.75" thickBot="1" x14ac:dyDescent="0.3">
      <c r="B2" s="6" t="s">
        <v>90</v>
      </c>
      <c r="C2" s="4"/>
      <c r="D2" s="4"/>
      <c r="E2" s="4"/>
      <c r="F2" s="4"/>
    </row>
    <row r="3" spans="2:6" ht="62.25" customHeight="1" thickTop="1" x14ac:dyDescent="0.25">
      <c r="B3" s="143" t="s">
        <v>16</v>
      </c>
      <c r="C3" s="144"/>
      <c r="D3" s="7" t="s">
        <v>91</v>
      </c>
      <c r="E3" s="44" t="s">
        <v>54</v>
      </c>
      <c r="F3" s="8" t="s">
        <v>49</v>
      </c>
    </row>
    <row r="4" spans="2:6" ht="18.75" customHeight="1" thickBot="1" x14ac:dyDescent="0.3">
      <c r="B4" s="149" t="s">
        <v>56</v>
      </c>
      <c r="C4" s="150"/>
      <c r="D4" s="9">
        <v>47358</v>
      </c>
      <c r="E4" s="9">
        <v>23720</v>
      </c>
      <c r="F4" s="10">
        <f t="shared" ref="F4:F28" si="0">SUM(E4/D4*100)</f>
        <v>50.086574601967996</v>
      </c>
    </row>
    <row r="5" spans="2:6" ht="15.75" thickTop="1" x14ac:dyDescent="0.25">
      <c r="B5" s="151"/>
      <c r="C5" s="11" t="s">
        <v>21</v>
      </c>
      <c r="D5" s="12">
        <v>8539</v>
      </c>
      <c r="E5" s="12">
        <v>6812</v>
      </c>
      <c r="F5" s="13">
        <f t="shared" si="0"/>
        <v>79.775149314908063</v>
      </c>
    </row>
    <row r="6" spans="2:6" ht="15.75" thickBot="1" x14ac:dyDescent="0.3">
      <c r="B6" s="152"/>
      <c r="C6" s="14" t="s">
        <v>22</v>
      </c>
      <c r="D6" s="15">
        <v>38819</v>
      </c>
      <c r="E6" s="15">
        <v>16908</v>
      </c>
      <c r="F6" s="16">
        <f t="shared" si="0"/>
        <v>43.55599062314846</v>
      </c>
    </row>
    <row r="7" spans="2:6" ht="15.75" customHeight="1" thickTop="1" x14ac:dyDescent="0.25">
      <c r="B7" s="153" t="s">
        <v>57</v>
      </c>
      <c r="C7" s="11" t="s">
        <v>23</v>
      </c>
      <c r="D7" s="12">
        <v>40</v>
      </c>
      <c r="E7" s="12">
        <v>11</v>
      </c>
      <c r="F7" s="13">
        <f t="shared" si="0"/>
        <v>27.500000000000004</v>
      </c>
    </row>
    <row r="8" spans="2:6" x14ac:dyDescent="0.25">
      <c r="B8" s="154"/>
      <c r="C8" s="17" t="s">
        <v>24</v>
      </c>
      <c r="D8" s="18">
        <v>211</v>
      </c>
      <c r="E8" s="18">
        <v>64</v>
      </c>
      <c r="F8" s="19">
        <f t="shared" si="0"/>
        <v>30.33175355450237</v>
      </c>
    </row>
    <row r="9" spans="2:6" x14ac:dyDescent="0.25">
      <c r="B9" s="154"/>
      <c r="C9" s="17" t="s">
        <v>25</v>
      </c>
      <c r="D9" s="18">
        <v>5013</v>
      </c>
      <c r="E9" s="18">
        <v>3280</v>
      </c>
      <c r="F9" s="19">
        <f t="shared" si="0"/>
        <v>65.429882306004387</v>
      </c>
    </row>
    <row r="10" spans="2:6" x14ac:dyDescent="0.25">
      <c r="B10" s="154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54"/>
      <c r="C11" s="17" t="s">
        <v>27</v>
      </c>
      <c r="D11" s="18">
        <v>333</v>
      </c>
      <c r="E11" s="18">
        <v>122</v>
      </c>
      <c r="F11" s="19">
        <f t="shared" si="0"/>
        <v>36.636636636636638</v>
      </c>
    </row>
    <row r="12" spans="2:6" ht="15.75" thickBot="1" x14ac:dyDescent="0.3">
      <c r="B12" s="155"/>
      <c r="C12" s="20" t="s">
        <v>28</v>
      </c>
      <c r="D12" s="21">
        <v>288</v>
      </c>
      <c r="E12" s="21">
        <v>23</v>
      </c>
      <c r="F12" s="22">
        <f t="shared" si="0"/>
        <v>7.9861111111111107</v>
      </c>
    </row>
    <row r="13" spans="2:6" ht="22.5" customHeight="1" thickTop="1" x14ac:dyDescent="0.25">
      <c r="B13" s="156" t="s">
        <v>58</v>
      </c>
      <c r="C13" s="157"/>
      <c r="D13" s="23">
        <v>51854</v>
      </c>
      <c r="E13" s="23">
        <v>23963</v>
      </c>
      <c r="F13" s="24">
        <f t="shared" si="0"/>
        <v>46.212442627376866</v>
      </c>
    </row>
    <row r="14" spans="2:6" ht="21.75" customHeight="1" thickBot="1" x14ac:dyDescent="0.3">
      <c r="B14" s="145" t="s">
        <v>29</v>
      </c>
      <c r="C14" s="146"/>
      <c r="D14" s="75">
        <v>28288</v>
      </c>
      <c r="E14" s="75">
        <v>12917</v>
      </c>
      <c r="F14" s="76">
        <f t="shared" si="0"/>
        <v>45.662471719457017</v>
      </c>
    </row>
    <row r="15" spans="2:6" ht="16.5" customHeight="1" thickTop="1" thickBot="1" x14ac:dyDescent="0.3">
      <c r="B15" s="147" t="s">
        <v>30</v>
      </c>
      <c r="C15" s="148"/>
      <c r="D15" s="25">
        <v>22838</v>
      </c>
      <c r="E15" s="25">
        <v>10365</v>
      </c>
      <c r="F15" s="26">
        <f t="shared" si="0"/>
        <v>45.384884841054387</v>
      </c>
    </row>
    <row r="16" spans="2:6" x14ac:dyDescent="0.25">
      <c r="B16" s="162"/>
      <c r="C16" s="27" t="s">
        <v>31</v>
      </c>
      <c r="D16" s="28">
        <v>602</v>
      </c>
      <c r="E16" s="28">
        <v>134</v>
      </c>
      <c r="F16" s="29">
        <f t="shared" si="0"/>
        <v>22.259136212624583</v>
      </c>
    </row>
    <row r="17" spans="2:6" ht="15.75" thickBot="1" x14ac:dyDescent="0.3">
      <c r="B17" s="163"/>
      <c r="C17" s="30" t="s">
        <v>32</v>
      </c>
      <c r="D17" s="31">
        <v>1971</v>
      </c>
      <c r="E17" s="31">
        <v>993</v>
      </c>
      <c r="F17" s="32">
        <f t="shared" si="0"/>
        <v>50.38051750380518</v>
      </c>
    </row>
    <row r="18" spans="2:6" ht="15.75" customHeight="1" thickBot="1" x14ac:dyDescent="0.3">
      <c r="B18" s="164" t="s">
        <v>33</v>
      </c>
      <c r="C18" s="165"/>
      <c r="D18" s="33">
        <v>5450</v>
      </c>
      <c r="E18" s="33">
        <v>2552</v>
      </c>
      <c r="F18" s="34">
        <f t="shared" si="0"/>
        <v>46.825688073394495</v>
      </c>
    </row>
    <row r="19" spans="2:6" x14ac:dyDescent="0.25">
      <c r="B19" s="162"/>
      <c r="C19" s="27" t="s">
        <v>34</v>
      </c>
      <c r="D19" s="28">
        <v>1895</v>
      </c>
      <c r="E19" s="28">
        <v>700</v>
      </c>
      <c r="F19" s="29">
        <f t="shared" si="0"/>
        <v>36.939313984168862</v>
      </c>
    </row>
    <row r="20" spans="2:6" x14ac:dyDescent="0.25">
      <c r="B20" s="163"/>
      <c r="C20" s="17" t="s">
        <v>35</v>
      </c>
      <c r="D20" s="18">
        <v>1016</v>
      </c>
      <c r="E20" s="18">
        <v>258</v>
      </c>
      <c r="F20" s="19">
        <f t="shared" si="0"/>
        <v>25.393700787401574</v>
      </c>
    </row>
    <row r="21" spans="2:6" x14ac:dyDescent="0.25">
      <c r="B21" s="163"/>
      <c r="C21" s="17" t="s">
        <v>36</v>
      </c>
      <c r="D21" s="18">
        <v>596</v>
      </c>
      <c r="E21" s="18">
        <v>363</v>
      </c>
      <c r="F21" s="19">
        <f t="shared" si="0"/>
        <v>60.906040268456373</v>
      </c>
    </row>
    <row r="22" spans="2:6" x14ac:dyDescent="0.25">
      <c r="B22" s="163"/>
      <c r="C22" s="56" t="s">
        <v>69</v>
      </c>
      <c r="D22" s="57">
        <v>8</v>
      </c>
      <c r="E22" s="57">
        <v>8</v>
      </c>
      <c r="F22" s="58">
        <f t="shared" si="0"/>
        <v>100</v>
      </c>
    </row>
    <row r="23" spans="2:6" x14ac:dyDescent="0.25">
      <c r="B23" s="163"/>
      <c r="C23" s="17" t="s">
        <v>37</v>
      </c>
      <c r="D23" s="18">
        <v>774</v>
      </c>
      <c r="E23" s="18">
        <v>251</v>
      </c>
      <c r="F23" s="19">
        <f t="shared" si="0"/>
        <v>32.428940568475454</v>
      </c>
    </row>
    <row r="24" spans="2:6" ht="16.5" customHeight="1" x14ac:dyDescent="0.25">
      <c r="B24" s="163"/>
      <c r="C24" s="56" t="s">
        <v>70</v>
      </c>
      <c r="D24" s="57">
        <v>477</v>
      </c>
      <c r="E24" s="57">
        <v>477</v>
      </c>
      <c r="F24" s="58">
        <f t="shared" si="0"/>
        <v>100</v>
      </c>
    </row>
    <row r="25" spans="2:6" ht="15.75" customHeight="1" x14ac:dyDescent="0.25">
      <c r="B25" s="163"/>
      <c r="C25" s="56" t="s">
        <v>71</v>
      </c>
      <c r="D25" s="57">
        <v>33</v>
      </c>
      <c r="E25" s="57">
        <v>33</v>
      </c>
      <c r="F25" s="58">
        <f t="shared" si="0"/>
        <v>100</v>
      </c>
    </row>
    <row r="26" spans="2:6" x14ac:dyDescent="0.25">
      <c r="B26" s="163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63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63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63"/>
      <c r="C29" s="69" t="s">
        <v>72</v>
      </c>
      <c r="D29" s="70">
        <v>56</v>
      </c>
      <c r="E29" s="71" t="s">
        <v>96</v>
      </c>
      <c r="F29" s="72" t="s">
        <v>64</v>
      </c>
    </row>
    <row r="30" spans="2:6" ht="18.75" customHeight="1" thickBot="1" x14ac:dyDescent="0.3">
      <c r="B30" s="152"/>
      <c r="C30" s="20" t="s">
        <v>39</v>
      </c>
      <c r="D30" s="21">
        <v>603</v>
      </c>
      <c r="E30" s="21">
        <v>470</v>
      </c>
      <c r="F30" s="22">
        <f t="shared" ref="F30:F43" si="1">SUM(E30/D30*100)</f>
        <v>77.943615257048094</v>
      </c>
    </row>
    <row r="31" spans="2:6" ht="16.5" customHeight="1" thickTop="1" x14ac:dyDescent="0.25">
      <c r="B31" s="166" t="s">
        <v>79</v>
      </c>
      <c r="C31" s="167"/>
      <c r="D31" s="77">
        <v>358</v>
      </c>
      <c r="E31" s="77">
        <v>129</v>
      </c>
      <c r="F31" s="78">
        <f t="shared" si="1"/>
        <v>36.033519553072622</v>
      </c>
    </row>
    <row r="32" spans="2:6" ht="17.25" customHeight="1" x14ac:dyDescent="0.25">
      <c r="B32" s="168" t="s">
        <v>77</v>
      </c>
      <c r="C32" s="169"/>
      <c r="D32" s="59">
        <v>36</v>
      </c>
      <c r="E32" s="59">
        <v>36</v>
      </c>
      <c r="F32" s="60">
        <f t="shared" si="1"/>
        <v>100</v>
      </c>
    </row>
    <row r="33" spans="2:6" ht="18" customHeight="1" x14ac:dyDescent="0.25">
      <c r="B33" s="160" t="s">
        <v>63</v>
      </c>
      <c r="C33" s="161"/>
      <c r="D33" s="79">
        <v>5572</v>
      </c>
      <c r="E33" s="79">
        <v>3515</v>
      </c>
      <c r="F33" s="80">
        <f t="shared" si="1"/>
        <v>63.083273510409185</v>
      </c>
    </row>
    <row r="34" spans="2:6" ht="19.5" customHeight="1" x14ac:dyDescent="0.25">
      <c r="B34" s="168" t="s">
        <v>78</v>
      </c>
      <c r="C34" s="169"/>
      <c r="D34" s="57">
        <v>20</v>
      </c>
      <c r="E34" s="57">
        <v>20</v>
      </c>
      <c r="F34" s="58">
        <f t="shared" si="1"/>
        <v>100</v>
      </c>
    </row>
    <row r="35" spans="2:6" ht="18" customHeight="1" thickBot="1" x14ac:dyDescent="0.3">
      <c r="B35" s="178" t="s">
        <v>55</v>
      </c>
      <c r="C35" s="179"/>
      <c r="D35" s="81">
        <v>1</v>
      </c>
      <c r="E35" s="81">
        <v>0</v>
      </c>
      <c r="F35" s="82">
        <f t="shared" si="1"/>
        <v>0</v>
      </c>
    </row>
    <row r="36" spans="2:6" ht="17.25" customHeight="1" thickTop="1" x14ac:dyDescent="0.25">
      <c r="B36" s="180" t="s">
        <v>40</v>
      </c>
      <c r="C36" s="181"/>
      <c r="D36" s="83">
        <v>404</v>
      </c>
      <c r="E36" s="83">
        <v>44</v>
      </c>
      <c r="F36" s="84">
        <f t="shared" si="1"/>
        <v>10.891089108910892</v>
      </c>
    </row>
    <row r="37" spans="2:6" ht="18" customHeight="1" thickBot="1" x14ac:dyDescent="0.3">
      <c r="B37" s="182" t="s">
        <v>52</v>
      </c>
      <c r="C37" s="183"/>
      <c r="D37" s="38">
        <v>48</v>
      </c>
      <c r="E37" s="38">
        <v>5</v>
      </c>
      <c r="F37" s="39">
        <f t="shared" si="1"/>
        <v>10.416666666666668</v>
      </c>
    </row>
    <row r="38" spans="2:6" ht="16.5" customHeight="1" thickTop="1" thickBot="1" x14ac:dyDescent="0.3">
      <c r="B38" s="184" t="s">
        <v>41</v>
      </c>
      <c r="C38" s="185"/>
      <c r="D38" s="75">
        <v>16</v>
      </c>
      <c r="E38" s="75">
        <v>3</v>
      </c>
      <c r="F38" s="76">
        <f t="shared" si="1"/>
        <v>18.75</v>
      </c>
    </row>
    <row r="39" spans="2:6" ht="32.25" customHeight="1" thickTop="1" thickBot="1" x14ac:dyDescent="0.3">
      <c r="B39" s="188" t="s">
        <v>42</v>
      </c>
      <c r="C39" s="189"/>
      <c r="D39" s="40">
        <v>1064</v>
      </c>
      <c r="E39" s="40">
        <v>578</v>
      </c>
      <c r="F39" s="41">
        <f t="shared" si="1"/>
        <v>54.323308270676698</v>
      </c>
    </row>
    <row r="40" spans="2:6" ht="15.75" customHeight="1" thickBot="1" x14ac:dyDescent="0.3">
      <c r="B40" s="190" t="s">
        <v>43</v>
      </c>
      <c r="C40" s="191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90" t="s">
        <v>44</v>
      </c>
      <c r="C41" s="191"/>
      <c r="D41" s="40">
        <v>7206</v>
      </c>
      <c r="E41" s="40">
        <v>3512</v>
      </c>
      <c r="F41" s="41">
        <f t="shared" si="1"/>
        <v>48.737163474882045</v>
      </c>
    </row>
    <row r="42" spans="2:6" ht="15.75" customHeight="1" thickBot="1" x14ac:dyDescent="0.3">
      <c r="B42" s="192" t="s">
        <v>45</v>
      </c>
      <c r="C42" s="193"/>
      <c r="D42" s="42">
        <v>4292</v>
      </c>
      <c r="E42" s="42">
        <v>2143</v>
      </c>
      <c r="F42" s="43">
        <f t="shared" si="1"/>
        <v>49.930102516309411</v>
      </c>
    </row>
    <row r="43" spans="2:6" ht="15.75" customHeight="1" thickTop="1" x14ac:dyDescent="0.25">
      <c r="B43" s="194" t="s">
        <v>46</v>
      </c>
      <c r="C43" s="195"/>
      <c r="D43" s="31">
        <v>323</v>
      </c>
      <c r="E43" s="31">
        <v>298</v>
      </c>
      <c r="F43" s="32">
        <f t="shared" si="1"/>
        <v>92.260061919504636</v>
      </c>
    </row>
    <row r="44" spans="2:6" ht="15" customHeight="1" x14ac:dyDescent="0.25">
      <c r="B44" s="172" t="s">
        <v>65</v>
      </c>
      <c r="C44" s="173"/>
      <c r="D44" s="61">
        <v>639</v>
      </c>
      <c r="E44" s="63" t="s">
        <v>96</v>
      </c>
      <c r="F44" s="64" t="s">
        <v>64</v>
      </c>
    </row>
    <row r="45" spans="2:6" ht="15" customHeight="1" x14ac:dyDescent="0.25">
      <c r="B45" s="158" t="s">
        <v>47</v>
      </c>
      <c r="C45" s="159"/>
      <c r="D45" s="31">
        <v>229</v>
      </c>
      <c r="E45" s="31">
        <v>24</v>
      </c>
      <c r="F45" s="32">
        <f>SUM(E45/D45*100)</f>
        <v>10.480349344978166</v>
      </c>
    </row>
    <row r="46" spans="2:6" ht="15" customHeight="1" x14ac:dyDescent="0.25">
      <c r="B46" s="174" t="s">
        <v>66</v>
      </c>
      <c r="C46" s="175"/>
      <c r="D46" s="62">
        <v>547</v>
      </c>
      <c r="E46" s="73" t="s">
        <v>96</v>
      </c>
      <c r="F46" s="74" t="s">
        <v>64</v>
      </c>
    </row>
    <row r="47" spans="2:6" ht="15.75" customHeight="1" thickBot="1" x14ac:dyDescent="0.3">
      <c r="B47" s="176" t="s">
        <v>48</v>
      </c>
      <c r="C47" s="177"/>
      <c r="D47" s="15">
        <v>2915</v>
      </c>
      <c r="E47" s="15">
        <v>800</v>
      </c>
      <c r="F47" s="16">
        <f>SUM(E47/D47*100)</f>
        <v>27.444253859348201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59</v>
      </c>
    </row>
    <row r="50" spans="2:6" ht="15.75" thickBot="1" x14ac:dyDescent="0.3">
      <c r="B50" s="186" t="s">
        <v>81</v>
      </c>
      <c r="C50" s="187"/>
      <c r="D50" s="65">
        <f>SUM(D39:D42)</f>
        <v>12562</v>
      </c>
      <c r="E50" s="65">
        <f>SUM(E39:E42)</f>
        <v>6233</v>
      </c>
      <c r="F50" s="66">
        <f>SUM(E50/D50*100)</f>
        <v>49.617895239611528</v>
      </c>
    </row>
    <row r="51" spans="2:6" ht="15.75" thickBot="1" x14ac:dyDescent="0.3">
      <c r="B51" s="6" t="s">
        <v>67</v>
      </c>
    </row>
    <row r="52" spans="2:6" ht="15.75" customHeight="1" thickBot="1" x14ac:dyDescent="0.3">
      <c r="B52" s="170" t="s">
        <v>68</v>
      </c>
      <c r="C52" s="171"/>
      <c r="D52" s="67">
        <f>SUM(D22,D24:D25,D32,D34)</f>
        <v>574</v>
      </c>
      <c r="E52" s="67">
        <f>SUM(E22,E24:E25,E32,E34)</f>
        <v>574</v>
      </c>
      <c r="F52" s="68">
        <f>SUM(E52/D52*100)</f>
        <v>100</v>
      </c>
    </row>
    <row r="53" spans="2:6" ht="15.75" customHeight="1" thickBot="1" x14ac:dyDescent="0.3">
      <c r="B53" s="170" t="s">
        <v>80</v>
      </c>
      <c r="C53" s="171"/>
      <c r="D53" s="67">
        <f>SUM(D22,D24:D25)</f>
        <v>518</v>
      </c>
      <c r="E53" s="67">
        <f>SUM(E22,E24:E25)</f>
        <v>518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X  2018 r.</v>
      </c>
      <c r="C54" s="113"/>
    </row>
    <row r="55" spans="2:6" ht="18" x14ac:dyDescent="0.25">
      <c r="B55" s="112" t="s">
        <v>84</v>
      </c>
      <c r="C55" s="4" t="s">
        <v>73</v>
      </c>
    </row>
    <row r="56" spans="2:6" ht="18" x14ac:dyDescent="0.25">
      <c r="B56" s="112">
        <v>2</v>
      </c>
      <c r="C56" s="4" t="s">
        <v>87</v>
      </c>
    </row>
    <row r="57" spans="2:6" ht="18" x14ac:dyDescent="0.25">
      <c r="B57" s="112">
        <v>3</v>
      </c>
      <c r="C57" s="4" t="s">
        <v>88</v>
      </c>
    </row>
    <row r="58" spans="2:6" ht="18" x14ac:dyDescent="0.25">
      <c r="B58" s="112">
        <v>4</v>
      </c>
      <c r="C58" s="4" t="s">
        <v>60</v>
      </c>
    </row>
    <row r="59" spans="2:6" ht="18" x14ac:dyDescent="0.25">
      <c r="B59" s="112">
        <v>5</v>
      </c>
      <c r="C59" s="4" t="s">
        <v>61</v>
      </c>
    </row>
    <row r="60" spans="2:6" x14ac:dyDescent="0.25">
      <c r="B60" s="113"/>
      <c r="C60" s="131" t="s">
        <v>74</v>
      </c>
    </row>
    <row r="61" spans="2:6" x14ac:dyDescent="0.25">
      <c r="B61" s="113"/>
      <c r="C61" s="131" t="s">
        <v>75</v>
      </c>
    </row>
    <row r="62" spans="2:6" x14ac:dyDescent="0.25">
      <c r="B62" s="113"/>
      <c r="C62" s="4" t="s">
        <v>76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62</v>
      </c>
      <c r="C1" s="4"/>
      <c r="D1" s="4"/>
      <c r="E1" s="4"/>
      <c r="F1" s="4"/>
      <c r="G1" s="4"/>
    </row>
    <row r="2" spans="2:9" ht="13.5" thickTop="1" x14ac:dyDescent="0.2">
      <c r="B2" s="200" t="s">
        <v>16</v>
      </c>
      <c r="C2" s="201"/>
      <c r="D2" s="196" t="s">
        <v>17</v>
      </c>
      <c r="E2" s="201"/>
      <c r="F2" s="196" t="s">
        <v>19</v>
      </c>
      <c r="G2" s="197"/>
    </row>
    <row r="3" spans="2:9" ht="13.5" thickBot="1" x14ac:dyDescent="0.25">
      <c r="B3" s="202"/>
      <c r="C3" s="203"/>
      <c r="D3" s="198" t="s">
        <v>18</v>
      </c>
      <c r="E3" s="206"/>
      <c r="F3" s="198" t="s">
        <v>20</v>
      </c>
      <c r="G3" s="199"/>
    </row>
    <row r="4" spans="2:9" ht="13.5" thickBot="1" x14ac:dyDescent="0.25">
      <c r="B4" s="204"/>
      <c r="C4" s="205"/>
      <c r="D4" s="46" t="s">
        <v>12</v>
      </c>
      <c r="E4" s="46" t="s">
        <v>13</v>
      </c>
      <c r="F4" s="46" t="s">
        <v>12</v>
      </c>
      <c r="G4" s="47" t="s">
        <v>13</v>
      </c>
    </row>
    <row r="5" spans="2:9" ht="17.25" customHeight="1" thickTop="1" thickBot="1" x14ac:dyDescent="0.25">
      <c r="B5" s="149" t="s">
        <v>56</v>
      </c>
      <c r="C5" s="150"/>
      <c r="D5" s="9">
        <f>SUM('b.ogół. do 30 r.ż.'!E6)</f>
        <v>47496</v>
      </c>
      <c r="E5" s="9">
        <f>SUM('w tym K'!E4)</f>
        <v>23720</v>
      </c>
      <c r="F5" s="87">
        <v>27764</v>
      </c>
      <c r="G5" s="87">
        <v>13394</v>
      </c>
      <c r="I5" s="142"/>
    </row>
    <row r="6" spans="2:9" ht="13.5" thickTop="1" x14ac:dyDescent="0.2">
      <c r="B6" s="151"/>
      <c r="C6" s="11" t="s">
        <v>21</v>
      </c>
      <c r="D6" s="12">
        <f>SUM('b.ogół. do 30 r.ż.'!E7)</f>
        <v>13399</v>
      </c>
      <c r="E6" s="12">
        <f>SUM('w tym K'!E5)</f>
        <v>6812</v>
      </c>
      <c r="F6" s="48">
        <v>10657</v>
      </c>
      <c r="G6" s="48">
        <v>5245</v>
      </c>
    </row>
    <row r="7" spans="2:9" ht="13.5" thickBot="1" x14ac:dyDescent="0.25">
      <c r="B7" s="152"/>
      <c r="C7" s="14" t="s">
        <v>22</v>
      </c>
      <c r="D7" s="15">
        <f>SUM('b.ogół. do 30 r.ż.'!E8)</f>
        <v>34097</v>
      </c>
      <c r="E7" s="15">
        <f>SUM('w tym K'!E6)</f>
        <v>16908</v>
      </c>
      <c r="F7" s="49">
        <v>17107</v>
      </c>
      <c r="G7" s="49">
        <v>8149</v>
      </c>
    </row>
    <row r="8" spans="2:9" ht="13.5" customHeight="1" thickTop="1" x14ac:dyDescent="0.2">
      <c r="B8" s="153" t="s">
        <v>57</v>
      </c>
      <c r="C8" s="11" t="s">
        <v>23</v>
      </c>
      <c r="D8" s="12">
        <f>SUM('b.ogół. do 30 r.ż.'!E9)</f>
        <v>39</v>
      </c>
      <c r="E8" s="12">
        <f>SUM('w tym K'!E7)</f>
        <v>11</v>
      </c>
      <c r="F8" s="48">
        <v>20</v>
      </c>
      <c r="G8" s="48">
        <v>6</v>
      </c>
    </row>
    <row r="9" spans="2:9" x14ac:dyDescent="0.2">
      <c r="B9" s="154"/>
      <c r="C9" s="17" t="s">
        <v>24</v>
      </c>
      <c r="D9" s="18">
        <f>SUM('b.ogół. do 30 r.ż.'!E10)</f>
        <v>91</v>
      </c>
      <c r="E9" s="18">
        <f>SUM('w tym K'!E8)</f>
        <v>64</v>
      </c>
      <c r="F9" s="50">
        <v>27</v>
      </c>
      <c r="G9" s="50">
        <v>19</v>
      </c>
    </row>
    <row r="10" spans="2:9" x14ac:dyDescent="0.2">
      <c r="B10" s="154"/>
      <c r="C10" s="17" t="s">
        <v>25</v>
      </c>
      <c r="D10" s="18">
        <f>SUM('b.ogół. do 30 r.ż.'!E11)</f>
        <v>4610</v>
      </c>
      <c r="E10" s="18">
        <f>SUM('w tym K'!E9)</f>
        <v>3280</v>
      </c>
      <c r="F10" s="50">
        <v>2671</v>
      </c>
      <c r="G10" s="50">
        <v>1823</v>
      </c>
    </row>
    <row r="11" spans="2:9" x14ac:dyDescent="0.2">
      <c r="B11" s="154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9" x14ac:dyDescent="0.2">
      <c r="B12" s="154"/>
      <c r="C12" s="17" t="s">
        <v>27</v>
      </c>
      <c r="D12" s="18">
        <f>SUM('b.ogół. do 30 r.ż.'!E13)</f>
        <v>625</v>
      </c>
      <c r="E12" s="18">
        <f>SUM('w tym K'!E11)</f>
        <v>122</v>
      </c>
      <c r="F12" s="50">
        <v>317</v>
      </c>
      <c r="G12" s="50">
        <v>42</v>
      </c>
    </row>
    <row r="13" spans="2:9" ht="13.5" thickBot="1" x14ac:dyDescent="0.25">
      <c r="B13" s="155"/>
      <c r="C13" s="20" t="s">
        <v>28</v>
      </c>
      <c r="D13" s="21">
        <f>SUM('b.ogół. do 30 r.ż.'!E14)</f>
        <v>37</v>
      </c>
      <c r="E13" s="21">
        <f>SUM('w tym K'!E12)</f>
        <v>23</v>
      </c>
      <c r="F13" s="53">
        <v>15</v>
      </c>
      <c r="G13" s="53">
        <v>7</v>
      </c>
    </row>
    <row r="14" spans="2:9" ht="20.25" customHeight="1" thickTop="1" x14ac:dyDescent="0.2">
      <c r="B14" s="156" t="s">
        <v>58</v>
      </c>
      <c r="C14" s="157"/>
      <c r="D14" s="23">
        <f>SUM('b.ogół. do 30 r.ż.'!E15)</f>
        <v>49183</v>
      </c>
      <c r="E14" s="23">
        <f>SUM('w tym K'!E13)</f>
        <v>23963</v>
      </c>
      <c r="F14" s="88">
        <v>27297</v>
      </c>
      <c r="G14" s="88">
        <v>12779</v>
      </c>
    </row>
    <row r="15" spans="2:9" ht="14.25" customHeight="1" thickBot="1" x14ac:dyDescent="0.25">
      <c r="B15" s="145" t="s">
        <v>29</v>
      </c>
      <c r="C15" s="146"/>
      <c r="D15" s="75">
        <f>SUM('b.ogół. do 30 r.ż.'!E16)</f>
        <v>26659</v>
      </c>
      <c r="E15" s="75">
        <f>SUM('w tym K'!E14)</f>
        <v>12917</v>
      </c>
      <c r="F15" s="89">
        <v>13735</v>
      </c>
      <c r="G15" s="89">
        <v>6316</v>
      </c>
    </row>
    <row r="16" spans="2:9" ht="14.25" customHeight="1" thickTop="1" thickBot="1" x14ac:dyDescent="0.25">
      <c r="B16" s="147" t="s">
        <v>30</v>
      </c>
      <c r="C16" s="148"/>
      <c r="D16" s="25">
        <f>SUM('b.ogół. do 30 r.ż.'!E17)</f>
        <v>20965</v>
      </c>
      <c r="E16" s="25">
        <f>SUM('w tym K'!E15)</f>
        <v>10365</v>
      </c>
      <c r="F16" s="51">
        <v>11068</v>
      </c>
      <c r="G16" s="51">
        <v>5221</v>
      </c>
    </row>
    <row r="17" spans="2:7" x14ac:dyDescent="0.2">
      <c r="B17" s="162"/>
      <c r="C17" s="27" t="s">
        <v>31</v>
      </c>
      <c r="D17" s="28">
        <f>SUM('b.ogół. do 30 r.ż.'!E18)</f>
        <v>530</v>
      </c>
      <c r="E17" s="28">
        <f>SUM('w tym K'!E16)</f>
        <v>134</v>
      </c>
      <c r="F17" s="52">
        <v>211</v>
      </c>
      <c r="G17" s="52">
        <v>44</v>
      </c>
    </row>
    <row r="18" spans="2:7" ht="13.5" thickBot="1" x14ac:dyDescent="0.25">
      <c r="B18" s="163"/>
      <c r="C18" s="30" t="s">
        <v>32</v>
      </c>
      <c r="D18" s="31">
        <f>SUM('b.ogół. do 30 r.ż.'!E19)</f>
        <v>2059</v>
      </c>
      <c r="E18" s="31">
        <f>SUM('w tym K'!E17)</f>
        <v>993</v>
      </c>
      <c r="F18" s="90">
        <v>1170</v>
      </c>
      <c r="G18" s="90">
        <v>556</v>
      </c>
    </row>
    <row r="19" spans="2:7" ht="13.5" customHeight="1" thickBot="1" x14ac:dyDescent="0.25">
      <c r="B19" s="164" t="s">
        <v>33</v>
      </c>
      <c r="C19" s="165"/>
      <c r="D19" s="33">
        <f>SUM('b.ogół. do 30 r.ż.'!E20)</f>
        <v>5694</v>
      </c>
      <c r="E19" s="33">
        <f>SUM('w tym K'!E18)</f>
        <v>2552</v>
      </c>
      <c r="F19" s="91">
        <v>2667</v>
      </c>
      <c r="G19" s="91">
        <v>1095</v>
      </c>
    </row>
    <row r="20" spans="2:7" x14ac:dyDescent="0.2">
      <c r="B20" s="162"/>
      <c r="C20" s="27" t="s">
        <v>34</v>
      </c>
      <c r="D20" s="28">
        <f>SUM('b.ogół. do 30 r.ż.'!E21)</f>
        <v>1301</v>
      </c>
      <c r="E20" s="28">
        <f>SUM('w tym K'!E19)</f>
        <v>700</v>
      </c>
      <c r="F20" s="52">
        <v>628</v>
      </c>
      <c r="G20" s="52">
        <v>304</v>
      </c>
    </row>
    <row r="21" spans="2:7" x14ac:dyDescent="0.2">
      <c r="B21" s="163"/>
      <c r="C21" s="17" t="s">
        <v>35</v>
      </c>
      <c r="D21" s="18">
        <f>SUM('b.ogół. do 30 r.ż.'!E22)</f>
        <v>350</v>
      </c>
      <c r="E21" s="18">
        <f>SUM('w tym K'!E20)</f>
        <v>258</v>
      </c>
      <c r="F21" s="50">
        <v>135</v>
      </c>
      <c r="G21" s="50">
        <v>88</v>
      </c>
    </row>
    <row r="22" spans="2:7" x14ac:dyDescent="0.2">
      <c r="B22" s="163"/>
      <c r="C22" s="17" t="s">
        <v>36</v>
      </c>
      <c r="D22" s="18">
        <f>SUM('b.ogół. do 30 r.ż.'!E23)</f>
        <v>1041</v>
      </c>
      <c r="E22" s="18">
        <f>SUM('w tym K'!E21)</f>
        <v>363</v>
      </c>
      <c r="F22" s="50">
        <v>326</v>
      </c>
      <c r="G22" s="50">
        <v>91</v>
      </c>
    </row>
    <row r="23" spans="2:7" ht="13.5" x14ac:dyDescent="0.2">
      <c r="B23" s="163"/>
      <c r="C23" s="56" t="s">
        <v>69</v>
      </c>
      <c r="D23" s="57">
        <f>SUM('b.ogół. do 30 r.ż.'!E24)</f>
        <v>18</v>
      </c>
      <c r="E23" s="57">
        <f>SUM('w tym K'!E22)</f>
        <v>8</v>
      </c>
      <c r="F23" s="92">
        <v>8</v>
      </c>
      <c r="G23" s="92">
        <v>3</v>
      </c>
    </row>
    <row r="24" spans="2:7" x14ac:dyDescent="0.2">
      <c r="B24" s="163"/>
      <c r="C24" s="17" t="s">
        <v>37</v>
      </c>
      <c r="D24" s="18">
        <f>SUM('b.ogół. do 30 r.ż.'!E25)</f>
        <v>756</v>
      </c>
      <c r="E24" s="18">
        <f>SUM('w tym K'!E23)</f>
        <v>251</v>
      </c>
      <c r="F24" s="50">
        <v>438</v>
      </c>
      <c r="G24" s="50">
        <v>134</v>
      </c>
    </row>
    <row r="25" spans="2:7" ht="13.5" x14ac:dyDescent="0.2">
      <c r="B25" s="163"/>
      <c r="C25" s="56" t="s">
        <v>70</v>
      </c>
      <c r="D25" s="57">
        <f>SUM('b.ogół. do 30 r.ż.'!E26)</f>
        <v>978</v>
      </c>
      <c r="E25" s="57">
        <f>SUM('w tym K'!E24)</f>
        <v>477</v>
      </c>
      <c r="F25" s="92">
        <v>391</v>
      </c>
      <c r="G25" s="92">
        <v>207</v>
      </c>
    </row>
    <row r="26" spans="2:7" ht="12.75" customHeight="1" x14ac:dyDescent="0.2">
      <c r="B26" s="163"/>
      <c r="C26" s="56" t="s">
        <v>71</v>
      </c>
      <c r="D26" s="57">
        <f>SUM('b.ogół. do 30 r.ż.'!E27)</f>
        <v>63</v>
      </c>
      <c r="E26" s="57">
        <f>SUM('w tym K'!E25)</f>
        <v>33</v>
      </c>
      <c r="F26" s="92">
        <v>29</v>
      </c>
      <c r="G26" s="92">
        <v>16</v>
      </c>
    </row>
    <row r="27" spans="2:7" x14ac:dyDescent="0.2">
      <c r="B27" s="163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63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63"/>
      <c r="C29" s="35" t="s">
        <v>51</v>
      </c>
      <c r="D29" s="36">
        <f>SUM('b.ogół. do 30 r.ż.'!E30)</f>
        <v>3</v>
      </c>
      <c r="E29" s="36">
        <f>SUM('w tym K'!E28)</f>
        <v>0</v>
      </c>
      <c r="F29" s="93">
        <v>3</v>
      </c>
      <c r="G29" s="93">
        <v>0</v>
      </c>
    </row>
    <row r="30" spans="2:7" ht="33.75" customHeight="1" x14ac:dyDescent="0.2">
      <c r="B30" s="163"/>
      <c r="C30" s="69" t="s">
        <v>72</v>
      </c>
      <c r="D30" s="70">
        <f>SUM('b.ogół. do 30 r.ż.'!E31)</f>
        <v>0</v>
      </c>
      <c r="E30" s="71">
        <f>SUM('w tym K'!E29)</f>
        <v>0</v>
      </c>
      <c r="F30" s="94" t="s">
        <v>96</v>
      </c>
      <c r="G30" s="94" t="s">
        <v>96</v>
      </c>
    </row>
    <row r="31" spans="2:7" ht="12.75" customHeight="1" thickBot="1" x14ac:dyDescent="0.25">
      <c r="B31" s="152"/>
      <c r="C31" s="20" t="s">
        <v>39</v>
      </c>
      <c r="D31" s="21">
        <f>SUM('b.ogół. do 30 r.ż.'!E32)</f>
        <v>1202</v>
      </c>
      <c r="E31" s="21">
        <f>SUM('w tym K'!E30)</f>
        <v>470</v>
      </c>
      <c r="F31" s="53">
        <v>717</v>
      </c>
      <c r="G31" s="53">
        <v>255</v>
      </c>
    </row>
    <row r="32" spans="2:7" ht="15" customHeight="1" thickTop="1" x14ac:dyDescent="0.2">
      <c r="B32" s="166" t="s">
        <v>79</v>
      </c>
      <c r="C32" s="167"/>
      <c r="D32" s="77">
        <f>SUM('b.ogół. do 30 r.ż.'!E33)</f>
        <v>721</v>
      </c>
      <c r="E32" s="77">
        <f>SUM('w tym K'!E31)</f>
        <v>129</v>
      </c>
      <c r="F32" s="95">
        <v>380</v>
      </c>
      <c r="G32" s="95">
        <v>46</v>
      </c>
    </row>
    <row r="33" spans="2:7" ht="15.75" customHeight="1" x14ac:dyDescent="0.2">
      <c r="B33" s="168" t="s">
        <v>77</v>
      </c>
      <c r="C33" s="169"/>
      <c r="D33" s="59">
        <f>SUM('b.ogół. do 30 r.ż.'!E34)</f>
        <v>269</v>
      </c>
      <c r="E33" s="59">
        <f>SUM('w tym K'!E32)</f>
        <v>36</v>
      </c>
      <c r="F33" s="96">
        <v>164</v>
      </c>
      <c r="G33" s="96">
        <v>16</v>
      </c>
    </row>
    <row r="34" spans="2:7" ht="24.75" customHeight="1" x14ac:dyDescent="0.2">
      <c r="B34" s="160" t="s">
        <v>63</v>
      </c>
      <c r="C34" s="161"/>
      <c r="D34" s="79">
        <f>SUM('b.ogół. do 30 r.ż.'!E35)</f>
        <v>5071</v>
      </c>
      <c r="E34" s="79">
        <f>SUM('w tym K'!E33)</f>
        <v>3515</v>
      </c>
      <c r="F34" s="97">
        <v>3118</v>
      </c>
      <c r="G34" s="97">
        <v>2101</v>
      </c>
    </row>
    <row r="35" spans="2:7" ht="15" customHeight="1" x14ac:dyDescent="0.2">
      <c r="B35" s="168" t="s">
        <v>78</v>
      </c>
      <c r="C35" s="169"/>
      <c r="D35" s="57">
        <f>SUM('b.ogół. do 30 r.ż.'!E36)</f>
        <v>33</v>
      </c>
      <c r="E35" s="57">
        <f>SUM('w tym K'!E34)</f>
        <v>20</v>
      </c>
      <c r="F35" s="92">
        <v>20</v>
      </c>
      <c r="G35" s="92">
        <v>14</v>
      </c>
    </row>
    <row r="36" spans="2:7" ht="17.25" customHeight="1" thickBot="1" x14ac:dyDescent="0.25">
      <c r="B36" s="178" t="s">
        <v>55</v>
      </c>
      <c r="C36" s="179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80" t="s">
        <v>40</v>
      </c>
      <c r="C37" s="181"/>
      <c r="D37" s="83">
        <f>SUM('b.ogół. do 30 r.ż.'!E38)</f>
        <v>63</v>
      </c>
      <c r="E37" s="83">
        <f>SUM('w tym K'!E36)</f>
        <v>44</v>
      </c>
      <c r="F37" s="99">
        <v>23</v>
      </c>
      <c r="G37" s="99">
        <v>13</v>
      </c>
    </row>
    <row r="38" spans="2:7" ht="18" customHeight="1" thickBot="1" x14ac:dyDescent="0.25">
      <c r="B38" s="182" t="s">
        <v>52</v>
      </c>
      <c r="C38" s="183"/>
      <c r="D38" s="38">
        <f>SUM('b.ogół. do 30 r.ż.'!E39)</f>
        <v>5</v>
      </c>
      <c r="E38" s="38">
        <f>SUM('w tym K'!E37)</f>
        <v>5</v>
      </c>
      <c r="F38" s="54">
        <v>2</v>
      </c>
      <c r="G38" s="54">
        <v>2</v>
      </c>
    </row>
    <row r="39" spans="2:7" ht="18" customHeight="1" thickTop="1" thickBot="1" x14ac:dyDescent="0.25">
      <c r="B39" s="184" t="s">
        <v>41</v>
      </c>
      <c r="C39" s="185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88" t="s">
        <v>42</v>
      </c>
      <c r="C40" s="189"/>
      <c r="D40" s="40">
        <f>SUM('b.ogół. do 30 r.ż.'!E41)</f>
        <v>1800</v>
      </c>
      <c r="E40" s="40">
        <f>SUM('w tym K'!E39)</f>
        <v>578</v>
      </c>
      <c r="F40" s="100">
        <v>1108</v>
      </c>
      <c r="G40" s="100">
        <v>352</v>
      </c>
    </row>
    <row r="41" spans="2:7" ht="16.5" customHeight="1" thickBot="1" x14ac:dyDescent="0.25">
      <c r="B41" s="190" t="s">
        <v>43</v>
      </c>
      <c r="C41" s="191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90" t="s">
        <v>44</v>
      </c>
      <c r="C42" s="191"/>
      <c r="D42" s="40">
        <f>SUM('b.ogół. do 30 r.ż.'!E43)</f>
        <v>9408</v>
      </c>
      <c r="E42" s="40">
        <f>SUM('w tym K'!E41)</f>
        <v>3512</v>
      </c>
      <c r="F42" s="100">
        <v>5684</v>
      </c>
      <c r="G42" s="100">
        <v>2094</v>
      </c>
    </row>
    <row r="43" spans="2:7" ht="14.25" customHeight="1" thickBot="1" x14ac:dyDescent="0.25">
      <c r="B43" s="192" t="s">
        <v>45</v>
      </c>
      <c r="C43" s="193"/>
      <c r="D43" s="42">
        <f>SUM('b.ogół. do 30 r.ż.'!E44)</f>
        <v>3608</v>
      </c>
      <c r="E43" s="42">
        <f>SUM('w tym K'!E42)</f>
        <v>2143</v>
      </c>
      <c r="F43" s="101">
        <v>2207</v>
      </c>
      <c r="G43" s="101">
        <v>1258</v>
      </c>
    </row>
    <row r="44" spans="2:7" ht="18" customHeight="1" thickTop="1" x14ac:dyDescent="0.2">
      <c r="B44" s="194" t="s">
        <v>46</v>
      </c>
      <c r="C44" s="195"/>
      <c r="D44" s="31">
        <f>SUM('b.ogół. do 30 r.ż.'!E45)</f>
        <v>476</v>
      </c>
      <c r="E44" s="31">
        <f>SUM('w tym K'!E43)</f>
        <v>298</v>
      </c>
      <c r="F44" s="90">
        <v>422</v>
      </c>
      <c r="G44" s="90">
        <v>264</v>
      </c>
    </row>
    <row r="45" spans="2:7" ht="18" customHeight="1" x14ac:dyDescent="0.2">
      <c r="B45" s="172" t="s">
        <v>65</v>
      </c>
      <c r="C45" s="173"/>
      <c r="D45" s="61">
        <f>SUM('b.ogół. do 30 r.ż.'!E46)</f>
        <v>0</v>
      </c>
      <c r="E45" s="63">
        <f>SUM('w tym K'!E44)</f>
        <v>0</v>
      </c>
      <c r="F45" s="102" t="s">
        <v>96</v>
      </c>
      <c r="G45" s="102" t="s">
        <v>96</v>
      </c>
    </row>
    <row r="46" spans="2:7" ht="18.75" customHeight="1" x14ac:dyDescent="0.2">
      <c r="B46" s="158" t="s">
        <v>47</v>
      </c>
      <c r="C46" s="159"/>
      <c r="D46" s="31">
        <f>SUM('b.ogół. do 30 r.ż.'!E47)</f>
        <v>48</v>
      </c>
      <c r="E46" s="31">
        <f>SUM('w tym K'!E45)</f>
        <v>24</v>
      </c>
      <c r="F46" s="90">
        <v>22</v>
      </c>
      <c r="G46" s="90">
        <v>10</v>
      </c>
    </row>
    <row r="47" spans="2:7" ht="17.25" customHeight="1" x14ac:dyDescent="0.2">
      <c r="B47" s="174" t="s">
        <v>66</v>
      </c>
      <c r="C47" s="175"/>
      <c r="D47" s="62">
        <f>SUM('b.ogół. do 30 r.ż.'!E48)</f>
        <v>0</v>
      </c>
      <c r="E47" s="73">
        <f>SUM('w tym K'!E46)</f>
        <v>0</v>
      </c>
      <c r="F47" s="103" t="s">
        <v>96</v>
      </c>
      <c r="G47" s="103" t="s">
        <v>96</v>
      </c>
    </row>
    <row r="48" spans="2:7" ht="18" customHeight="1" thickBot="1" x14ac:dyDescent="0.25">
      <c r="B48" s="176" t="s">
        <v>48</v>
      </c>
      <c r="C48" s="177"/>
      <c r="D48" s="15">
        <f>SUM('b.ogół. do 30 r.ż.'!E49)</f>
        <v>1320</v>
      </c>
      <c r="E48" s="15">
        <f>SUM('w tym K'!E47)</f>
        <v>800</v>
      </c>
      <c r="F48" s="49">
        <v>593</v>
      </c>
      <c r="G48" s="49">
        <v>324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59</v>
      </c>
      <c r="C50" s="5"/>
      <c r="D50" s="5"/>
      <c r="E50" s="5"/>
      <c r="F50" s="5"/>
      <c r="G50" s="5"/>
    </row>
    <row r="51" spans="2:7" ht="13.5" thickBot="1" x14ac:dyDescent="0.25">
      <c r="B51" s="186" t="s">
        <v>81</v>
      </c>
      <c r="C51" s="187"/>
      <c r="D51" s="65">
        <f>SUM(D40:D43)</f>
        <v>14816</v>
      </c>
      <c r="E51" s="65">
        <f>SUM(E40:E43)</f>
        <v>6233</v>
      </c>
      <c r="F51" s="85">
        <f>SUM(F40:F43)</f>
        <v>8999</v>
      </c>
      <c r="G51" s="85">
        <f>SUM(G40:G43)</f>
        <v>3704</v>
      </c>
    </row>
    <row r="52" spans="2:7" ht="15.75" thickBot="1" x14ac:dyDescent="0.3">
      <c r="B52" s="6" t="s">
        <v>67</v>
      </c>
      <c r="C52" s="5"/>
      <c r="D52" s="5"/>
      <c r="E52" s="5"/>
      <c r="F52" s="5"/>
      <c r="G52" s="5"/>
    </row>
    <row r="53" spans="2:7" ht="13.5" thickBot="1" x14ac:dyDescent="0.25">
      <c r="B53" s="170" t="s">
        <v>68</v>
      </c>
      <c r="C53" s="171"/>
      <c r="D53" s="67">
        <f>SUM(D23,D25:D26,D33,D35)</f>
        <v>1361</v>
      </c>
      <c r="E53" s="67">
        <f>SUM(E23,E25:E26,E33,E35)</f>
        <v>574</v>
      </c>
      <c r="F53" s="86">
        <f>SUM(F23,F25:F26,F33,F35)</f>
        <v>612</v>
      </c>
      <c r="G53" s="86">
        <f>SUM(G23,G25:G26,G33,G35)</f>
        <v>256</v>
      </c>
    </row>
    <row r="54" spans="2:7" ht="13.5" thickBot="1" x14ac:dyDescent="0.25">
      <c r="B54" s="170" t="s">
        <v>80</v>
      </c>
      <c r="C54" s="171"/>
      <c r="D54" s="67">
        <f>SUM(D23,D25:D26)</f>
        <v>1059</v>
      </c>
      <c r="E54" s="67">
        <f t="shared" ref="E54:F54" si="0">SUM(E23,E25:E26)</f>
        <v>518</v>
      </c>
      <c r="F54" s="86">
        <f t="shared" si="0"/>
        <v>428</v>
      </c>
      <c r="G54" s="86">
        <f>SUM(G23,G25:G26)</f>
        <v>226</v>
      </c>
    </row>
    <row r="55" spans="2:7" ht="16.5" customHeight="1" x14ac:dyDescent="0.25">
      <c r="B55" s="4" t="str">
        <f>T('b.ogół. do 30 r.ż.'!B56)</f>
        <v>* Liczby zawarte w zestawieniu dotyczą okresu I - X  2018 r.</v>
      </c>
      <c r="C55" s="4"/>
      <c r="D55" s="5"/>
      <c r="E55" s="5"/>
      <c r="F55" s="5"/>
    </row>
    <row r="56" spans="2:7" ht="16.5" customHeight="1" x14ac:dyDescent="0.25">
      <c r="B56" s="114" t="s">
        <v>84</v>
      </c>
      <c r="C56" s="4" t="s">
        <v>73</v>
      </c>
      <c r="D56" s="5"/>
      <c r="E56" s="5"/>
      <c r="F56" s="5"/>
    </row>
    <row r="57" spans="2:7" ht="15.75" customHeight="1" x14ac:dyDescent="0.25">
      <c r="B57" s="114">
        <v>2</v>
      </c>
      <c r="C57" s="4" t="s">
        <v>87</v>
      </c>
      <c r="D57" s="5"/>
      <c r="E57" s="5"/>
      <c r="F57" s="5"/>
    </row>
    <row r="58" spans="2:7" ht="15" customHeight="1" x14ac:dyDescent="0.25">
      <c r="B58" s="114">
        <v>3</v>
      </c>
      <c r="C58" s="4" t="s">
        <v>88</v>
      </c>
      <c r="D58" s="5"/>
      <c r="E58" s="5"/>
      <c r="F58" s="5"/>
    </row>
    <row r="59" spans="2:7" ht="16.5" customHeight="1" x14ac:dyDescent="0.25">
      <c r="B59" s="114">
        <v>4</v>
      </c>
      <c r="C59" s="4" t="s">
        <v>60</v>
      </c>
      <c r="D59" s="5"/>
      <c r="E59" s="5"/>
      <c r="F59" s="5"/>
    </row>
    <row r="60" spans="2:7" ht="18" customHeight="1" x14ac:dyDescent="0.25">
      <c r="B60" s="114">
        <v>5</v>
      </c>
      <c r="C60" s="4" t="s">
        <v>61</v>
      </c>
      <c r="D60" s="5"/>
      <c r="E60" s="5"/>
      <c r="F60" s="5"/>
    </row>
    <row r="61" spans="2:7" ht="15" x14ac:dyDescent="0.25">
      <c r="B61" s="4"/>
      <c r="C61" s="4" t="s">
        <v>74</v>
      </c>
      <c r="D61" s="5"/>
      <c r="E61" s="5"/>
      <c r="F61" s="5"/>
    </row>
    <row r="62" spans="2:7" ht="15" x14ac:dyDescent="0.25">
      <c r="B62" s="4"/>
      <c r="C62" s="4" t="s">
        <v>75</v>
      </c>
      <c r="D62" s="5"/>
      <c r="E62" s="5"/>
      <c r="F62" s="5"/>
    </row>
    <row r="63" spans="2:7" ht="15" x14ac:dyDescent="0.25">
      <c r="B63" s="4"/>
      <c r="C63" s="4" t="s">
        <v>76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11" t="s">
        <v>3</v>
      </c>
      <c r="D2" s="212"/>
      <c r="E2" s="217"/>
      <c r="F2" s="217"/>
      <c r="G2" s="221" t="s">
        <v>5</v>
      </c>
      <c r="H2" s="222"/>
      <c r="I2" s="222"/>
      <c r="J2" s="223"/>
    </row>
    <row r="3" spans="2:10" ht="22.5" customHeight="1" x14ac:dyDescent="0.25">
      <c r="B3" s="105" t="s">
        <v>2</v>
      </c>
      <c r="C3" s="213"/>
      <c r="D3" s="214"/>
      <c r="E3" s="218" t="s">
        <v>4</v>
      </c>
      <c r="F3" s="218"/>
      <c r="G3" s="224" t="s">
        <v>6</v>
      </c>
      <c r="H3" s="225"/>
      <c r="I3" s="225"/>
      <c r="J3" s="226"/>
    </row>
    <row r="4" spans="2:10" ht="14.25" customHeight="1" x14ac:dyDescent="0.25">
      <c r="B4" s="106"/>
      <c r="C4" s="213"/>
      <c r="D4" s="214"/>
      <c r="E4" s="219"/>
      <c r="F4" s="219"/>
      <c r="G4" s="227" t="s">
        <v>7</v>
      </c>
      <c r="H4" s="228"/>
      <c r="I4" s="228" t="s">
        <v>8</v>
      </c>
      <c r="J4" s="231"/>
    </row>
    <row r="5" spans="2:10" ht="11.25" customHeight="1" thickBot="1" x14ac:dyDescent="0.3">
      <c r="B5" s="106"/>
      <c r="C5" s="215"/>
      <c r="D5" s="216"/>
      <c r="E5" s="220"/>
      <c r="F5" s="220"/>
      <c r="G5" s="229"/>
      <c r="H5" s="230"/>
      <c r="I5" s="230" t="s">
        <v>9</v>
      </c>
      <c r="J5" s="232"/>
    </row>
    <row r="6" spans="2:10" ht="11.25" customHeight="1" thickBot="1" x14ac:dyDescent="0.3">
      <c r="B6" s="106"/>
      <c r="C6" s="207" t="s">
        <v>10</v>
      </c>
      <c r="D6" s="207"/>
      <c r="E6" s="207"/>
      <c r="F6" s="207"/>
      <c r="G6" s="208" t="s">
        <v>11</v>
      </c>
      <c r="H6" s="209"/>
      <c r="I6" s="209"/>
      <c r="J6" s="210"/>
    </row>
    <row r="7" spans="2:10" ht="11.25" customHeight="1" thickBot="1" x14ac:dyDescent="0.3">
      <c r="B7" s="106"/>
      <c r="C7" s="115" t="s">
        <v>12</v>
      </c>
      <c r="D7" s="124" t="s">
        <v>13</v>
      </c>
      <c r="E7" s="124" t="s">
        <v>12</v>
      </c>
      <c r="F7" s="132" t="s">
        <v>13</v>
      </c>
      <c r="G7" s="137" t="s">
        <v>12</v>
      </c>
      <c r="H7" s="129" t="s">
        <v>13</v>
      </c>
      <c r="I7" s="129" t="s">
        <v>12</v>
      </c>
      <c r="J7" s="130" t="s">
        <v>13</v>
      </c>
    </row>
    <row r="8" spans="2:10" ht="31.5" customHeight="1" x14ac:dyDescent="0.25">
      <c r="B8" s="107" t="s">
        <v>7</v>
      </c>
      <c r="C8" s="116">
        <v>97300</v>
      </c>
      <c r="D8" s="125">
        <v>47358</v>
      </c>
      <c r="E8" s="125">
        <v>59730</v>
      </c>
      <c r="F8" s="133">
        <v>28288</v>
      </c>
      <c r="G8" s="138">
        <v>85476</v>
      </c>
      <c r="H8" s="125">
        <v>46784</v>
      </c>
      <c r="I8" s="125">
        <v>11804</v>
      </c>
      <c r="J8" s="117">
        <v>6230</v>
      </c>
    </row>
    <row r="9" spans="2:10" ht="29.25" customHeight="1" x14ac:dyDescent="0.25">
      <c r="B9" s="108" t="s">
        <v>14</v>
      </c>
      <c r="C9" s="118">
        <v>47496</v>
      </c>
      <c r="D9" s="126">
        <v>23720</v>
      </c>
      <c r="E9" s="126">
        <v>26659</v>
      </c>
      <c r="F9" s="134">
        <v>12917</v>
      </c>
      <c r="G9" s="139">
        <v>24614</v>
      </c>
      <c r="H9" s="126">
        <v>14691</v>
      </c>
      <c r="I9" s="126">
        <v>2638</v>
      </c>
      <c r="J9" s="119">
        <v>1586</v>
      </c>
    </row>
    <row r="10" spans="2:10" ht="28.5" customHeight="1" x14ac:dyDescent="0.25">
      <c r="B10" s="108" t="s">
        <v>15</v>
      </c>
      <c r="C10" s="118">
        <v>27764</v>
      </c>
      <c r="D10" s="126">
        <v>13394</v>
      </c>
      <c r="E10" s="126">
        <v>13735</v>
      </c>
      <c r="F10" s="134">
        <v>6316</v>
      </c>
      <c r="G10" s="139">
        <v>11376</v>
      </c>
      <c r="H10" s="126">
        <v>6185</v>
      </c>
      <c r="I10" s="126">
        <v>737</v>
      </c>
      <c r="J10" s="119">
        <v>345</v>
      </c>
    </row>
    <row r="11" spans="2:10" ht="24" customHeight="1" x14ac:dyDescent="0.25">
      <c r="B11" s="109" t="s">
        <v>82</v>
      </c>
      <c r="C11" s="120">
        <f t="shared" ref="C11:J11" si="0">SUM(C9/C8*100)</f>
        <v>48.813977389516964</v>
      </c>
      <c r="D11" s="127">
        <f t="shared" si="0"/>
        <v>50.086574601967996</v>
      </c>
      <c r="E11" s="127">
        <f t="shared" si="0"/>
        <v>44.632512975054411</v>
      </c>
      <c r="F11" s="135">
        <f t="shared" si="0"/>
        <v>45.662471719457017</v>
      </c>
      <c r="G11" s="140">
        <f t="shared" si="0"/>
        <v>28.796387289999529</v>
      </c>
      <c r="H11" s="127">
        <f t="shared" si="0"/>
        <v>31.401761285909714</v>
      </c>
      <c r="I11" s="127">
        <f t="shared" si="0"/>
        <v>22.348356489325653</v>
      </c>
      <c r="J11" s="121">
        <f t="shared" si="0"/>
        <v>25.457463884430176</v>
      </c>
    </row>
    <row r="12" spans="2:10" ht="26.25" customHeight="1" thickBot="1" x14ac:dyDescent="0.3">
      <c r="B12" s="110" t="s">
        <v>83</v>
      </c>
      <c r="C12" s="122">
        <f t="shared" ref="C12:J12" si="1">SUM(C10/C8*100)</f>
        <v>28.534429599177802</v>
      </c>
      <c r="D12" s="128">
        <f t="shared" si="1"/>
        <v>28.282444359981419</v>
      </c>
      <c r="E12" s="128">
        <f t="shared" si="1"/>
        <v>22.995144818349239</v>
      </c>
      <c r="F12" s="136">
        <f t="shared" si="1"/>
        <v>22.327488687782807</v>
      </c>
      <c r="G12" s="141">
        <f t="shared" si="1"/>
        <v>13.308999017268006</v>
      </c>
      <c r="H12" s="128">
        <f t="shared" si="1"/>
        <v>13.2203317373461</v>
      </c>
      <c r="I12" s="128">
        <f t="shared" si="1"/>
        <v>6.2436462216197901</v>
      </c>
      <c r="J12" s="123">
        <f t="shared" si="1"/>
        <v>5.537720706260032</v>
      </c>
    </row>
    <row r="13" spans="2:10" ht="12.75" customHeight="1" thickTop="1" x14ac:dyDescent="0.25">
      <c r="B13" s="111" t="s">
        <v>85</v>
      </c>
      <c r="C13" s="111" t="str">
        <f>T('b.ogół. do 30 r.ż.'!B56)</f>
        <v>* Liczby zawarte w zestawieniu dotyczą okresu I - X  2018 r.</v>
      </c>
    </row>
    <row r="14" spans="2:10" ht="13.5" customHeight="1" x14ac:dyDescent="0.25">
      <c r="B14" s="111" t="s">
        <v>86</v>
      </c>
      <c r="C14" s="111" t="s">
        <v>99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2018-10-22T10:53:45Z</cp:lastPrinted>
  <dcterms:created xsi:type="dcterms:W3CDTF">2017-09-15T11:17:22Z</dcterms:created>
  <dcterms:modified xsi:type="dcterms:W3CDTF">2018-11-27T07:07:05Z</dcterms:modified>
</cp:coreProperties>
</file>