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125" windowWidth="20730" windowHeight="11565"/>
  </bookViews>
  <sheets>
    <sheet name="b.ogół. i do 30 r.ż." sheetId="4" r:id="rId1"/>
    <sheet name="w tym kobiety" sheetId="6" r:id="rId2"/>
    <sheet name="akt.for. do 30 i 25 r.ż." sheetId="2" r:id="rId3"/>
    <sheet name="bez do 30 i 25 r.ż." sheetId="1" r:id="rId4"/>
  </sheets>
  <definedNames>
    <definedName name="OLE_LINK1" localSheetId="3">'bez do 30 i 25 r.ż.'!$B$1</definedName>
  </definedNames>
  <calcPr calcId="145621"/>
</workbook>
</file>

<file path=xl/calcChain.xml><?xml version="1.0" encoding="utf-8"?>
<calcChain xmlns="http://schemas.openxmlformats.org/spreadsheetml/2006/main">
  <c r="Q15" i="2" l="1"/>
  <c r="P15" i="2"/>
  <c r="O15" i="2"/>
  <c r="N15" i="2"/>
  <c r="Q5" i="2"/>
  <c r="P5" i="2"/>
  <c r="O5" i="2"/>
  <c r="N5" i="2"/>
  <c r="I14" i="6"/>
  <c r="H14" i="6"/>
  <c r="I4" i="6"/>
  <c r="H4" i="6"/>
  <c r="M16" i="4" l="1"/>
  <c r="L6" i="4" l="1"/>
  <c r="D5" i="2" l="1"/>
  <c r="F13" i="4" l="1"/>
  <c r="D14" i="2" l="1"/>
  <c r="G53" i="2"/>
  <c r="G52" i="2"/>
  <c r="G50" i="2"/>
  <c r="F50" i="2"/>
  <c r="E52" i="6"/>
  <c r="E51" i="6"/>
  <c r="D52" i="6"/>
  <c r="D51" i="6"/>
  <c r="E49" i="6"/>
  <c r="D49" i="6"/>
  <c r="D54" i="4"/>
  <c r="D53" i="4"/>
  <c r="E54" i="4"/>
  <c r="E53" i="4"/>
  <c r="E51" i="4"/>
  <c r="D51" i="4"/>
  <c r="L16" i="4"/>
  <c r="K16" i="4"/>
  <c r="K6" i="4"/>
  <c r="F51" i="4" l="1"/>
  <c r="F49" i="6"/>
  <c r="E7" i="2"/>
  <c r="E6" i="2"/>
  <c r="E5" i="2"/>
  <c r="J13" i="1"/>
  <c r="J12" i="1"/>
  <c r="I20" i="4" l="1"/>
  <c r="H20" i="4"/>
  <c r="L7" i="2"/>
  <c r="K7" i="2"/>
  <c r="F13" i="1" l="1"/>
  <c r="F12" i="1"/>
  <c r="C14" i="1" l="1"/>
  <c r="C12" i="1" l="1"/>
  <c r="D12" i="1"/>
  <c r="E12" i="1"/>
  <c r="G12" i="1"/>
  <c r="H12" i="1"/>
  <c r="I12" i="1"/>
  <c r="C13" i="1" l="1"/>
  <c r="F6" i="4" l="1"/>
  <c r="F4" i="6" l="1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4" i="6"/>
  <c r="F46" i="6"/>
  <c r="F7" i="4" l="1"/>
  <c r="F8" i="4"/>
  <c r="F9" i="4"/>
  <c r="F10" i="4"/>
  <c r="F11" i="4"/>
  <c r="F12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6" i="4"/>
  <c r="F48" i="4"/>
  <c r="B54" i="2" l="1"/>
  <c r="B53" i="6"/>
  <c r="F52" i="2" l="1"/>
  <c r="F53" i="2"/>
  <c r="D13" i="1" l="1"/>
  <c r="E13" i="1"/>
  <c r="G13" i="1"/>
  <c r="H13" i="1"/>
  <c r="I13" i="1"/>
  <c r="E47" i="2" l="1"/>
  <c r="E45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D47" i="2"/>
  <c r="D45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3" i="2"/>
  <c r="D12" i="2"/>
  <c r="D11" i="2"/>
  <c r="D10" i="2"/>
  <c r="D9" i="2"/>
  <c r="D8" i="2"/>
  <c r="D7" i="2"/>
  <c r="D6" i="2"/>
  <c r="F52" i="6"/>
  <c r="F51" i="6"/>
  <c r="E50" i="2" l="1"/>
  <c r="D53" i="2"/>
  <c r="D52" i="2"/>
  <c r="D50" i="2"/>
  <c r="J7" i="2"/>
  <c r="I7" i="2"/>
  <c r="E53" i="2"/>
  <c r="E52" i="2"/>
  <c r="F54" i="4"/>
  <c r="F53" i="4"/>
</calcChain>
</file>

<file path=xl/sharedStrings.xml><?xml version="1.0" encoding="utf-8"?>
<sst xmlns="http://schemas.openxmlformats.org/spreadsheetml/2006/main" count="233" uniqueCount="101">
  <si>
    <t>Osoby</t>
  </si>
  <si>
    <t>bezrobotne</t>
  </si>
  <si>
    <t>Bezrobotni zarejestrowani</t>
  </si>
  <si>
    <t>Bezrobotni, którzy podjęli pracę</t>
  </si>
  <si>
    <t>Bezrobotni</t>
  </si>
  <si>
    <t>Ogółem</t>
  </si>
  <si>
    <t>Z ogółem:</t>
  </si>
  <si>
    <t>z prawem do zasiłku</t>
  </si>
  <si>
    <t>razem</t>
  </si>
  <si>
    <t>kobiety</t>
  </si>
  <si>
    <t>do 30 roku życia</t>
  </si>
  <si>
    <t>w tym do 25 roku życia</t>
  </si>
  <si>
    <t>Wyszczególnienie</t>
  </si>
  <si>
    <t>do 30 roku</t>
  </si>
  <si>
    <t>życia</t>
  </si>
  <si>
    <t>w tym do 25</t>
  </si>
  <si>
    <t>roku życia</t>
  </si>
  <si>
    <t xml:space="preserve">  - po raz pierwszy</t>
  </si>
  <si>
    <t xml:space="preserve">  - po raz kolejny</t>
  </si>
  <si>
    <t>po  ukończeniu  prac  interwencyjnych</t>
  </si>
  <si>
    <t>po  ukończeniu  robót  publicznych</t>
  </si>
  <si>
    <t>po stażu</t>
  </si>
  <si>
    <t>po odbyciu przygotowania zawodowego dorosłych</t>
  </si>
  <si>
    <t>po szkoleniu</t>
  </si>
  <si>
    <t>po pracach społecznie użytecznych</t>
  </si>
  <si>
    <t>z powodu podjęcia pracy</t>
  </si>
  <si>
    <t xml:space="preserve">  Niesubsydiowanej</t>
  </si>
  <si>
    <t>z pracy niesubsydiowanej: podjęcie działalności gospodarczej</t>
  </si>
  <si>
    <t xml:space="preserve">z pracy niesubsydiowanej: pracy sezonowej </t>
  </si>
  <si>
    <t xml:space="preserve">  Subsydiowanej</t>
  </si>
  <si>
    <t>z pracy subsydiowanej: prac interwencyjnych</t>
  </si>
  <si>
    <t>z pracy subsydiowanej: robót publicznych</t>
  </si>
  <si>
    <t>z pracy subsydiowanej: podjęcia działalności gospodarczej</t>
  </si>
  <si>
    <t>z pracy subsydiowanej: w ramach refundacji pracodawcy kosztów zatrudnienia osoby bezrobotnej</t>
  </si>
  <si>
    <t>z pracy subsydiowanej: podjęcia pracy w ramach świadczenia aktywizacyjnego</t>
  </si>
  <si>
    <t>z pracy subsydiowanej: inne podjęcia pracy</t>
  </si>
  <si>
    <t>Rozpoczęcia prac społecznie użytecznych</t>
  </si>
  <si>
    <t>Skierowania do agencji zatrudnienia w ramach zlecania działań aktywizacyjnych</t>
  </si>
  <si>
    <t>Odmowy bez uzasadnionej przyczyny przyjęcia propozycji odpowiedniej pracy lub innej formy pomocy w tym w ramach pakietu aktywizacja integracja</t>
  </si>
  <si>
    <t>Niepotwierdzania gotowości do podjęcia pracy</t>
  </si>
  <si>
    <t>Dobrowolnej rezygnacji ze statutu bezrobotnego</t>
  </si>
  <si>
    <t>Podjęcia nauki</t>
  </si>
  <si>
    <t>Nabycia praw emerytalnych lub rentowych</t>
  </si>
  <si>
    <t>Innych</t>
  </si>
  <si>
    <t>%</t>
  </si>
  <si>
    <t>z pracy subsydiowanej: podjęcia pracy w ramach grantu na telepracę</t>
  </si>
  <si>
    <t>z pracy subsydiowanej: podjęcia pracy w ramach refundacji składek na ubezpieczenia społeczne</t>
  </si>
  <si>
    <t xml:space="preserve">                 w tym w ramach pakietu aktywizacja integracja</t>
  </si>
  <si>
    <t>w tym do 30 roku życia</t>
  </si>
  <si>
    <t>w tym kobiety do 30 roku życia</t>
  </si>
  <si>
    <t>Rozpoczęcia przygotowania zawodowego dorosłych  (art. 53a)</t>
  </si>
  <si>
    <t>Bezrobotni zarejestrowani w okresie sprawozdawczym "napływ"</t>
  </si>
  <si>
    <t>z "napływu"</t>
  </si>
  <si>
    <t>Osoby wyłączone z ewidencji bezrobotnych w okresie sprawozdawczym "odpływ"</t>
  </si>
  <si>
    <t>REZYGNACJE   I   ODMOWY</t>
  </si>
  <si>
    <t>Osoby wyłączone z ewidencji bezrobotnych w okresie sprawozdawczym: z powodu rozpoczęcia szkolenia - w ramach bonu szkoleniowego (art. 66k)</t>
  </si>
  <si>
    <t>Osoby wyłączone z ewidencji bezrobotnych w okresie sprawozdawczym: z powodu rozpoczęcia stażu - w ramach bonu stażowego (art. 66l)</t>
  </si>
  <si>
    <t>Rozkład Aktywnych form wśród osob bezrobotnych do 30 roku życia, będących w szczególnej sytuacji na rynku pracy *</t>
  </si>
  <si>
    <r>
      <t xml:space="preserve">Osoby wyłączone z ewidencji bezrobotnych w okresie sprawozdawczym: z powodu rozpoczęcia: </t>
    </r>
    <r>
      <rPr>
        <b/>
        <sz val="9"/>
        <color rgb="FF000000"/>
        <rFont val="Times New Roman"/>
        <family val="1"/>
        <charset val="238"/>
      </rPr>
      <t>staży</t>
    </r>
  </si>
  <si>
    <t>---</t>
  </si>
  <si>
    <t>Osiągnięcia wieku emerytalnego</t>
  </si>
  <si>
    <t>Nabycia praw do świadczenia przedemerytalnego</t>
  </si>
  <si>
    <t>AKTYWIZOWANI  W  RAMACH  RÓŻNYCH  BONÓW</t>
  </si>
  <si>
    <t>Liczba aktywizowanych w ramach bonów</t>
  </si>
  <si>
    <r>
      <t xml:space="preserve">     z pracy subsydiowanej: podjęcia działalności gospodarczej: w tym w ramach bonu na zasiedlenie</t>
    </r>
    <r>
      <rPr>
        <vertAlign val="superscript"/>
        <sz val="9"/>
        <color rgb="FF000000"/>
        <rFont val="Times New Roman"/>
        <family val="1"/>
        <charset val="238"/>
      </rPr>
      <t>1</t>
    </r>
  </si>
  <si>
    <r>
      <t>z pracy subsydiowanej: podjęcie pracy poza miejscem zamieszkania w ramach bonu na zasiedlenie</t>
    </r>
    <r>
      <rPr>
        <vertAlign val="superscript"/>
        <sz val="9"/>
        <color rgb="FF000000"/>
        <rFont val="Times New Roman"/>
        <family val="1"/>
        <charset val="238"/>
      </rPr>
      <t>2</t>
    </r>
  </si>
  <si>
    <r>
      <t>z pracy subsydiowanej: podjęcie pracy w ramach bonu zatrudnieniowego</t>
    </r>
    <r>
      <rPr>
        <vertAlign val="superscript"/>
        <sz val="9"/>
        <color rgb="FF000000"/>
        <rFont val="Times New Roman"/>
        <family val="1"/>
        <charset val="238"/>
      </rPr>
      <t>3</t>
    </r>
  </si>
  <si>
    <r>
      <t>z pracy subsydiowanej: podjęcia pracy w ramach dofinansowania wynagrodzenia za zatrudnienie skierowanego bezrobotnego powyżej 50 roku życia</t>
    </r>
    <r>
      <rPr>
        <vertAlign val="superscript"/>
        <sz val="9"/>
        <color rgb="FF000000"/>
        <rFont val="Times New Roman"/>
        <family val="1"/>
        <charset val="238"/>
      </rPr>
      <t>4</t>
    </r>
  </si>
  <si>
    <t>Podjęcia subsydiowanej działalności gospodarczej, w ramach bonu na zasiedlenie (art.66n)</t>
  </si>
  <si>
    <r>
      <t xml:space="preserve">        w tym w ramach bonu szkoleniowego</t>
    </r>
    <r>
      <rPr>
        <vertAlign val="superscript"/>
        <sz val="9"/>
        <color rgb="FF000000"/>
        <rFont val="Times New Roman"/>
        <family val="1"/>
        <charset val="238"/>
      </rPr>
      <t>4</t>
    </r>
  </si>
  <si>
    <r>
      <t xml:space="preserve">        w tym w ramach bonu stażowego</t>
    </r>
    <r>
      <rPr>
        <vertAlign val="superscript"/>
        <sz val="9"/>
        <color rgb="FF000000"/>
        <rFont val="Times New Roman"/>
        <family val="1"/>
        <charset val="238"/>
      </rPr>
      <t>5</t>
    </r>
  </si>
  <si>
    <r>
      <t xml:space="preserve">Osoby wyłączone z ewidencji bezrobotnych w okresie sprawozdawczym: z powodu rozpoczęcia </t>
    </r>
    <r>
      <rPr>
        <b/>
        <sz val="9"/>
        <color theme="1"/>
        <rFont val="Times New Roman"/>
        <family val="1"/>
        <charset val="238"/>
      </rPr>
      <t>szkolenia</t>
    </r>
  </si>
  <si>
    <t>Liczba bezrobotnych skierowanych do pracy w ramach bonów</t>
  </si>
  <si>
    <t>Odmowy przyjęcia pracy, ustalenia profilu, potwierdzenia w urzędzie gotowosci do pracy, rezygnacja dobrowolna</t>
  </si>
  <si>
    <t>do 30 r. ż. w ogółem - w proc.</t>
  </si>
  <si>
    <t>do 25 r. ż. w ogółem - w proc.</t>
  </si>
  <si>
    <t>1</t>
  </si>
  <si>
    <t>* W okresie sprawozdawczym</t>
  </si>
  <si>
    <t>** Stany w końcu okresu sprawozdawczego</t>
  </si>
  <si>
    <t>Podjęcia pracy subsydiowanej poza miejscem zamieszkania, w ramach bonu na zasiedlenie (art. 66n)</t>
  </si>
  <si>
    <t>Podjęcia pracy subsydiowanej w ramach bonu zatrudnieniowego (art. 66m)</t>
  </si>
  <si>
    <t>Podjęcia subsydiowanej działalności gospodarczej, w ramach bonu na zasiedlenie (art.66n ustawy o promocji zatrudnienia i instytucjach rynku pracy)</t>
  </si>
  <si>
    <r>
      <t xml:space="preserve">Rozkład Aktywnych form wśród </t>
    </r>
    <r>
      <rPr>
        <b/>
        <sz val="9"/>
        <color rgb="FFFF0000"/>
        <rFont val="Times New Roman"/>
        <family val="1"/>
        <charset val="238"/>
      </rPr>
      <t>bezrobotnych kobiet do 30 roku życia</t>
    </r>
    <r>
      <rPr>
        <b/>
        <sz val="9"/>
        <color theme="1"/>
        <rFont val="Times New Roman"/>
        <family val="1"/>
        <charset val="238"/>
      </rPr>
      <t>, będących</t>
    </r>
  </si>
  <si>
    <t>w okresie sprawozdawczym *</t>
  </si>
  <si>
    <t>w końcu okresu sprawozdawczego **</t>
  </si>
  <si>
    <t>Bezrobotny może uzyskać dofinansowanie w zakresie przewidzianym w ustawie o promocji zatrudnienia i instytucjach rynku pracy.</t>
  </si>
  <si>
    <t>Róznice w formach aktywnych adresowanych tyko do osób młodych wynikają z faktu ustalania statusu osoby do 30 r. życia na dzień wyłączenia z ewidencji statystycznej.</t>
  </si>
  <si>
    <t xml:space="preserve">ROZKŁAD  AKTYWNYCH  FORM  WŚRÓD  BEZROBOTNYCH  DO  30  ROKU  ŻYCIA  W  SZCZEGÓLNEJ </t>
  </si>
  <si>
    <r>
      <t xml:space="preserve">SYTUACJI  NA  RYNKU  PRACY  W  STOSUNKU  DO  </t>
    </r>
    <r>
      <rPr>
        <u/>
        <sz val="9"/>
        <color theme="1"/>
        <rFont val="Times New Roman"/>
        <family val="1"/>
        <charset val="238"/>
      </rPr>
      <t>OGÓLNEJ  POPULACJI  BEZROBOTNYCH  W  PUP</t>
    </r>
    <r>
      <rPr>
        <sz val="9"/>
        <color theme="1"/>
        <rFont val="Times New Roman"/>
        <family val="1"/>
        <charset val="238"/>
      </rPr>
      <t xml:space="preserve"> *</t>
    </r>
  </si>
  <si>
    <t>zarejestrowani (średnia)**</t>
  </si>
  <si>
    <t>Bezrobotne kobiety zarejestrowane w PUP (napływw zdefiniowanym okresie)</t>
  </si>
  <si>
    <t>Bezrobotni ogółem zarejestrowani w PUP (napływ w zdefiniowanym okresie)</t>
  </si>
  <si>
    <r>
      <t xml:space="preserve">w szczególnej sytuacji na rynku pracy w stosunku do </t>
    </r>
    <r>
      <rPr>
        <b/>
        <u/>
        <sz val="9"/>
        <color theme="1"/>
        <rFont val="Times New Roman"/>
        <family val="1"/>
        <charset val="238"/>
      </rPr>
      <t>ogólnej populacji bezrobotnych kobiet w PUP</t>
    </r>
    <r>
      <rPr>
        <b/>
        <sz val="9"/>
        <color theme="1"/>
        <rFont val="Times New Roman"/>
        <family val="1"/>
        <charset val="238"/>
      </rPr>
      <t xml:space="preserve"> *</t>
    </r>
  </si>
  <si>
    <t xml:space="preserve">Bezrobocie wśród osób młodych (do 30 roku życia, w tym do 25 r.ż.), którzy są </t>
  </si>
  <si>
    <r>
      <t xml:space="preserve">    wg wzoru </t>
    </r>
    <r>
      <rPr>
        <vertAlign val="superscript"/>
        <sz val="7"/>
        <color theme="1"/>
        <rFont val="Times New Roman"/>
        <family val="1"/>
        <charset val="238"/>
      </rPr>
      <t>1</t>
    </r>
  </si>
  <si>
    <t>zarejestrowani w PUP w stosunku do ogólnej liczby osób bezrobotnych zarejestrowanych w PUP</t>
  </si>
  <si>
    <r>
      <rPr>
        <vertAlign val="superscript"/>
        <sz val="7"/>
        <color theme="1"/>
        <rFont val="Times New Roman"/>
        <family val="1"/>
        <charset val="238"/>
      </rPr>
      <t>1</t>
    </r>
    <r>
      <rPr>
        <sz val="7"/>
        <color theme="1"/>
        <rFont val="Times New Roman"/>
        <family val="1"/>
        <charset val="238"/>
      </rPr>
      <t xml:space="preserve"> Średnia bezrobotnych oznacza iloraz liczby bezrobotnych wg stanu na ostatni dzień miesiąca </t>
    </r>
  </si>
  <si>
    <r>
      <t>OSOBY MŁODE NA RYNKU PRACY W WOJEWÓDZTWIE PODKARPACKIM</t>
    </r>
    <r>
      <rPr>
        <sz val="11"/>
        <color theme="1"/>
        <rFont val="Times New Roman"/>
        <family val="1"/>
        <charset val="238"/>
      </rPr>
      <t xml:space="preserve">  w okresie </t>
    </r>
    <r>
      <rPr>
        <b/>
        <u/>
        <sz val="11"/>
        <color theme="1"/>
        <rFont val="Times New Roman"/>
        <family val="1"/>
        <charset val="238"/>
      </rPr>
      <t>2021 roku.</t>
    </r>
  </si>
  <si>
    <t>*      Liczby zawarte w zestawieniu - za okres I - XII 2021 r.</t>
  </si>
  <si>
    <t>** Liczby dotyczą średniej z okresu 2021 roku.</t>
  </si>
  <si>
    <t xml:space="preserve">   tj. w okresie styczeń - grudzień 2021 r. przez adekwatną liczbę okresów sprawozdawczych.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</si>
</sst>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"/>
  </numFmts>
  <fonts count="19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9"/>
      <color theme="1"/>
      <name val="Times New Roman"/>
      <family val="1"/>
      <charset val="238"/>
    </font>
    <font>
      <b/>
      <sz val="9"/>
      <color rgb="FF000000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b/>
      <u/>
      <sz val="11"/>
      <color theme="1"/>
      <name val="Times New Roman"/>
      <family val="1"/>
      <charset val="238"/>
    </font>
    <font>
      <sz val="9"/>
      <color rgb="FF000000"/>
      <name val="Arial"/>
      <family val="2"/>
      <charset val="238"/>
    </font>
    <font>
      <vertAlign val="superscript"/>
      <sz val="9"/>
      <color rgb="FF000000"/>
      <name val="Times New Roman"/>
      <family val="1"/>
      <charset val="238"/>
    </font>
    <font>
      <sz val="7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8"/>
      <color theme="1"/>
      <name val="Times New Roman"/>
      <family val="1"/>
      <charset val="238"/>
    </font>
    <font>
      <b/>
      <u/>
      <sz val="9"/>
      <color theme="1"/>
      <name val="Times New Roman"/>
      <family val="1"/>
      <charset val="238"/>
    </font>
    <font>
      <u/>
      <sz val="9"/>
      <color theme="1"/>
      <name val="Times New Roman"/>
      <family val="1"/>
      <charset val="238"/>
    </font>
    <font>
      <b/>
      <sz val="9"/>
      <color rgb="FFFF0000"/>
      <name val="Times New Roman"/>
      <family val="1"/>
      <charset val="238"/>
    </font>
    <font>
      <vertAlign val="superscript"/>
      <sz val="8"/>
      <color theme="1"/>
      <name val="Times New Roman"/>
      <family val="1"/>
      <charset val="238"/>
    </font>
    <font>
      <vertAlign val="superscript"/>
      <sz val="7"/>
      <color theme="1"/>
      <name val="Times New Roman"/>
      <family val="1"/>
      <charset val="238"/>
    </font>
    <font>
      <b/>
      <sz val="8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5DFE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ECD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gray0625">
        <fgColor rgb="FF000000"/>
      </patternFill>
    </fill>
    <fill>
      <patternFill patternType="gray0625"/>
    </fill>
    <fill>
      <patternFill patternType="solid">
        <fgColor theme="9" tint="0.79998168889431442"/>
        <bgColor indexed="64"/>
      </patternFill>
    </fill>
    <fill>
      <patternFill patternType="gray0625">
        <bgColor theme="0"/>
      </patternFill>
    </fill>
    <fill>
      <patternFill patternType="solid">
        <fgColor rgb="FFD1D18F"/>
        <bgColor indexed="64"/>
      </patternFill>
    </fill>
    <fill>
      <patternFill patternType="solid">
        <fgColor rgb="FFE4E3BA"/>
        <bgColor indexed="64"/>
      </patternFill>
    </fill>
    <fill>
      <patternFill patternType="solid">
        <fgColor rgb="FFF8FFE7"/>
        <bgColor indexed="64"/>
      </patternFill>
    </fill>
  </fills>
  <borders count="97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/>
      <right style="double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 diagonalDown="1">
      <left/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9">
    <xf numFmtId="0" fontId="0" fillId="0" borderId="0"/>
    <xf numFmtId="0" fontId="7" fillId="0" borderId="0">
      <alignment horizontal="right" vertical="center"/>
    </xf>
    <xf numFmtId="0" fontId="7" fillId="0" borderId="0">
      <alignment horizontal="right" vertical="center"/>
    </xf>
    <xf numFmtId="0" fontId="7" fillId="0" borderId="0">
      <alignment horizontal="right" vertical="center"/>
    </xf>
    <xf numFmtId="0" fontId="7" fillId="0" borderId="0">
      <alignment horizontal="right" vertical="center"/>
    </xf>
    <xf numFmtId="0" fontId="7" fillId="0" borderId="0">
      <alignment horizontal="center" vertical="center"/>
    </xf>
    <xf numFmtId="0" fontId="7" fillId="0" borderId="0">
      <alignment horizontal="center" vertical="center" textRotation="90"/>
    </xf>
    <xf numFmtId="0" fontId="7" fillId="0" borderId="0">
      <alignment horizontal="right" vertical="center"/>
    </xf>
    <xf numFmtId="0" fontId="7" fillId="0" borderId="0">
      <alignment horizontal="center" vertical="center"/>
    </xf>
  </cellStyleXfs>
  <cellXfs count="273">
    <xf numFmtId="0" fontId="0" fillId="0" borderId="0" xfId="0"/>
    <xf numFmtId="0" fontId="1" fillId="2" borderId="0" xfId="0" applyFont="1" applyFill="1"/>
    <xf numFmtId="0" fontId="2" fillId="2" borderId="0" xfId="0" applyFont="1" applyFill="1"/>
    <xf numFmtId="0" fontId="3" fillId="2" borderId="0" xfId="0" applyFont="1" applyFill="1"/>
    <xf numFmtId="0" fontId="3" fillId="3" borderId="31" xfId="0" applyFont="1" applyFill="1" applyBorder="1" applyAlignment="1">
      <alignment horizontal="center" vertical="center" wrapText="1"/>
    </xf>
    <xf numFmtId="3" fontId="4" fillId="0" borderId="14" xfId="0" applyNumberFormat="1" applyFont="1" applyBorder="1" applyAlignment="1">
      <alignment horizontal="center" vertical="center" wrapText="1"/>
    </xf>
    <xf numFmtId="164" fontId="4" fillId="0" borderId="15" xfId="0" applyNumberFormat="1" applyFont="1" applyBorder="1" applyAlignment="1">
      <alignment horizontal="center" vertical="center" wrapText="1"/>
    </xf>
    <xf numFmtId="0" fontId="5" fillId="0" borderId="32" xfId="0" applyFont="1" applyBorder="1" applyAlignment="1">
      <alignment vertical="center" wrapText="1"/>
    </xf>
    <xf numFmtId="3" fontId="5" fillId="0" borderId="33" xfId="0" applyNumberFormat="1" applyFont="1" applyBorder="1" applyAlignment="1">
      <alignment horizontal="center" vertical="center" wrapText="1"/>
    </xf>
    <xf numFmtId="164" fontId="5" fillId="0" borderId="34" xfId="0" applyNumberFormat="1" applyFont="1" applyBorder="1" applyAlignment="1">
      <alignment horizontal="center" vertical="center" wrapText="1"/>
    </xf>
    <xf numFmtId="3" fontId="5" fillId="0" borderId="14" xfId="0" applyNumberFormat="1" applyFont="1" applyBorder="1" applyAlignment="1">
      <alignment horizontal="center" vertical="center" wrapText="1"/>
    </xf>
    <xf numFmtId="164" fontId="5" fillId="0" borderId="15" xfId="0" applyNumberFormat="1" applyFont="1" applyBorder="1" applyAlignment="1">
      <alignment horizontal="center" vertical="center" wrapText="1"/>
    </xf>
    <xf numFmtId="0" fontId="5" fillId="0" borderId="28" xfId="0" applyFont="1" applyBorder="1" applyAlignment="1">
      <alignment vertical="center" wrapText="1"/>
    </xf>
    <xf numFmtId="3" fontId="5" fillId="0" borderId="29" xfId="0" applyNumberFormat="1" applyFont="1" applyBorder="1" applyAlignment="1">
      <alignment horizontal="center" vertical="center" wrapText="1"/>
    </xf>
    <xf numFmtId="164" fontId="5" fillId="0" borderId="30" xfId="0" applyNumberFormat="1" applyFont="1" applyBorder="1" applyAlignment="1">
      <alignment horizontal="center" vertical="center" wrapText="1"/>
    </xf>
    <xf numFmtId="0" fontId="5" fillId="0" borderId="41" xfId="0" applyFont="1" applyBorder="1" applyAlignment="1">
      <alignment vertical="center" wrapText="1"/>
    </xf>
    <xf numFmtId="3" fontId="5" fillId="0" borderId="42" xfId="0" applyNumberFormat="1" applyFont="1" applyBorder="1" applyAlignment="1">
      <alignment horizontal="center" vertical="center" wrapText="1"/>
    </xf>
    <xf numFmtId="164" fontId="5" fillId="0" borderId="43" xfId="0" applyNumberFormat="1" applyFont="1" applyBorder="1" applyAlignment="1">
      <alignment horizontal="center" vertical="center" wrapText="1"/>
    </xf>
    <xf numFmtId="3" fontId="4" fillId="0" borderId="32" xfId="0" applyNumberFormat="1" applyFont="1" applyBorder="1" applyAlignment="1">
      <alignment horizontal="center" vertical="center" wrapText="1"/>
    </xf>
    <xf numFmtId="164" fontId="4" fillId="0" borderId="31" xfId="0" applyNumberFormat="1" applyFont="1" applyBorder="1" applyAlignment="1">
      <alignment horizontal="center" vertical="center" wrapText="1"/>
    </xf>
    <xf numFmtId="3" fontId="4" fillId="0" borderId="9" xfId="0" applyNumberFormat="1" applyFont="1" applyBorder="1" applyAlignment="1">
      <alignment horizontal="center" vertical="center" wrapText="1"/>
    </xf>
    <xf numFmtId="164" fontId="4" fillId="0" borderId="11" xfId="0" applyNumberFormat="1" applyFont="1" applyBorder="1" applyAlignment="1">
      <alignment horizontal="center" vertical="center" wrapText="1"/>
    </xf>
    <xf numFmtId="0" fontId="5" fillId="0" borderId="27" xfId="0" applyFont="1" applyBorder="1" applyAlignment="1">
      <alignment vertical="center" wrapText="1"/>
    </xf>
    <xf numFmtId="3" fontId="5" fillId="0" borderId="39" xfId="0" applyNumberFormat="1" applyFont="1" applyBorder="1" applyAlignment="1">
      <alignment horizontal="center" vertical="center" wrapText="1"/>
    </xf>
    <xf numFmtId="164" fontId="5" fillId="0" borderId="40" xfId="0" applyNumberFormat="1" applyFont="1" applyBorder="1" applyAlignment="1">
      <alignment horizontal="center" vertical="center" wrapText="1"/>
    </xf>
    <xf numFmtId="0" fontId="5" fillId="0" borderId="37" xfId="0" applyFont="1" applyBorder="1" applyAlignment="1">
      <alignment vertical="center" wrapText="1"/>
    </xf>
    <xf numFmtId="3" fontId="5" fillId="0" borderId="8" xfId="0" applyNumberFormat="1" applyFont="1" applyBorder="1" applyAlignment="1">
      <alignment horizontal="center" vertical="center" wrapText="1"/>
    </xf>
    <xf numFmtId="164" fontId="5" fillId="0" borderId="12" xfId="0" applyNumberFormat="1" applyFont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center" vertical="center" wrapText="1"/>
    </xf>
    <xf numFmtId="164" fontId="4" fillId="0" borderId="17" xfId="0" applyNumberFormat="1" applyFont="1" applyBorder="1" applyAlignment="1">
      <alignment horizontal="center" vertical="center" wrapText="1"/>
    </xf>
    <xf numFmtId="0" fontId="5" fillId="6" borderId="28" xfId="0" applyFont="1" applyFill="1" applyBorder="1" applyAlignment="1">
      <alignment vertical="center" wrapText="1"/>
    </xf>
    <xf numFmtId="3" fontId="5" fillId="6" borderId="29" xfId="0" applyNumberFormat="1" applyFont="1" applyFill="1" applyBorder="1" applyAlignment="1">
      <alignment horizontal="center" vertical="center" wrapText="1"/>
    </xf>
    <xf numFmtId="3" fontId="5" fillId="4" borderId="14" xfId="0" applyNumberFormat="1" applyFont="1" applyFill="1" applyBorder="1" applyAlignment="1">
      <alignment horizontal="center" vertical="center" wrapText="1"/>
    </xf>
    <xf numFmtId="164" fontId="5" fillId="4" borderId="15" xfId="0" applyNumberFormat="1" applyFont="1" applyFill="1" applyBorder="1" applyAlignment="1">
      <alignment horizontal="center" vertical="center" wrapText="1"/>
    </xf>
    <xf numFmtId="3" fontId="5" fillId="5" borderId="9" xfId="0" applyNumberFormat="1" applyFont="1" applyFill="1" applyBorder="1" applyAlignment="1">
      <alignment horizontal="center" vertical="center" wrapText="1"/>
    </xf>
    <xf numFmtId="164" fontId="5" fillId="5" borderId="11" xfId="0" applyNumberFormat="1" applyFont="1" applyFill="1" applyBorder="1" applyAlignment="1">
      <alignment horizontal="center" vertical="center" wrapText="1"/>
    </xf>
    <xf numFmtId="3" fontId="5" fillId="5" borderId="14" xfId="0" applyNumberFormat="1" applyFont="1" applyFill="1" applyBorder="1" applyAlignment="1">
      <alignment horizontal="center" vertical="center" wrapText="1"/>
    </xf>
    <xf numFmtId="164" fontId="5" fillId="5" borderId="15" xfId="0" applyNumberFormat="1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0" borderId="0" xfId="0" applyFont="1"/>
    <xf numFmtId="0" fontId="3" fillId="3" borderId="15" xfId="0" applyFont="1" applyFill="1" applyBorder="1" applyAlignment="1">
      <alignment horizontal="center" vertical="center" wrapText="1"/>
    </xf>
    <xf numFmtId="3" fontId="5" fillId="0" borderId="34" xfId="0" applyNumberFormat="1" applyFont="1" applyBorder="1" applyAlignment="1">
      <alignment horizontal="center" vertical="center" wrapText="1"/>
    </xf>
    <xf numFmtId="3" fontId="5" fillId="0" borderId="15" xfId="0" applyNumberFormat="1" applyFont="1" applyBorder="1" applyAlignment="1">
      <alignment horizontal="center" vertical="center" wrapText="1"/>
    </xf>
    <xf numFmtId="3" fontId="5" fillId="0" borderId="30" xfId="0" applyNumberFormat="1" applyFont="1" applyBorder="1" applyAlignment="1">
      <alignment horizontal="center" vertical="center" wrapText="1"/>
    </xf>
    <xf numFmtId="3" fontId="4" fillId="0" borderId="11" xfId="0" applyNumberFormat="1" applyFont="1" applyBorder="1" applyAlignment="1">
      <alignment horizontal="center" vertical="center" wrapText="1"/>
    </xf>
    <xf numFmtId="3" fontId="5" fillId="0" borderId="40" xfId="0" applyNumberFormat="1" applyFont="1" applyBorder="1" applyAlignment="1">
      <alignment horizontal="center" vertical="center" wrapText="1"/>
    </xf>
    <xf numFmtId="3" fontId="5" fillId="0" borderId="43" xfId="0" applyNumberFormat="1" applyFont="1" applyBorder="1" applyAlignment="1">
      <alignment horizontal="center" vertical="center" wrapText="1"/>
    </xf>
    <xf numFmtId="3" fontId="5" fillId="4" borderId="15" xfId="0" applyNumberFormat="1" applyFont="1" applyFill="1" applyBorder="1" applyAlignment="1">
      <alignment horizontal="center" vertical="center" wrapText="1"/>
    </xf>
    <xf numFmtId="0" fontId="5" fillId="8" borderId="28" xfId="0" applyFont="1" applyFill="1" applyBorder="1" applyAlignment="1">
      <alignment vertical="center" wrapText="1"/>
    </xf>
    <xf numFmtId="3" fontId="5" fillId="8" borderId="29" xfId="0" applyNumberFormat="1" applyFont="1" applyFill="1" applyBorder="1" applyAlignment="1">
      <alignment horizontal="center" vertical="center" wrapText="1"/>
    </xf>
    <xf numFmtId="164" fontId="5" fillId="8" borderId="30" xfId="0" applyNumberFormat="1" applyFont="1" applyFill="1" applyBorder="1" applyAlignment="1">
      <alignment horizontal="center" vertical="center" wrapText="1"/>
    </xf>
    <xf numFmtId="3" fontId="5" fillId="8" borderId="35" xfId="0" applyNumberFormat="1" applyFont="1" applyFill="1" applyBorder="1" applyAlignment="1">
      <alignment horizontal="center" vertical="center" wrapText="1"/>
    </xf>
    <xf numFmtId="164" fontId="5" fillId="8" borderId="46" xfId="0" applyNumberFormat="1" applyFont="1" applyFill="1" applyBorder="1" applyAlignment="1">
      <alignment horizontal="center" vertical="center" wrapText="1"/>
    </xf>
    <xf numFmtId="3" fontId="5" fillId="9" borderId="29" xfId="0" applyNumberFormat="1" applyFont="1" applyFill="1" applyBorder="1" applyAlignment="1">
      <alignment horizontal="center" vertical="center" wrapText="1"/>
    </xf>
    <xf numFmtId="0" fontId="5" fillId="10" borderId="29" xfId="0" applyNumberFormat="1" applyFont="1" applyFill="1" applyBorder="1" applyAlignment="1">
      <alignment horizontal="center" vertical="center" wrapText="1"/>
    </xf>
    <xf numFmtId="164" fontId="5" fillId="9" borderId="30" xfId="0" quotePrefix="1" applyNumberFormat="1" applyFont="1" applyFill="1" applyBorder="1" applyAlignment="1">
      <alignment horizontal="center" vertical="center" wrapText="1"/>
    </xf>
    <xf numFmtId="3" fontId="4" fillId="11" borderId="24" xfId="0" applyNumberFormat="1" applyFont="1" applyFill="1" applyBorder="1" applyAlignment="1">
      <alignment horizontal="center" vertical="center" wrapText="1"/>
    </xf>
    <xf numFmtId="164" fontId="3" fillId="11" borderId="24" xfId="0" applyNumberFormat="1" applyFont="1" applyFill="1" applyBorder="1" applyAlignment="1">
      <alignment horizontal="center" vertical="center" wrapText="1"/>
    </xf>
    <xf numFmtId="3" fontId="4" fillId="8" borderId="24" xfId="0" applyNumberFormat="1" applyFont="1" applyFill="1" applyBorder="1" applyAlignment="1">
      <alignment horizontal="center" vertical="center" wrapText="1"/>
    </xf>
    <xf numFmtId="164" fontId="3" fillId="8" borderId="24" xfId="0" applyNumberFormat="1" applyFont="1" applyFill="1" applyBorder="1" applyAlignment="1">
      <alignment horizontal="center" vertical="center" wrapText="1"/>
    </xf>
    <xf numFmtId="0" fontId="5" fillId="12" borderId="47" xfId="0" applyFont="1" applyFill="1" applyBorder="1" applyAlignment="1">
      <alignment vertical="center" wrapText="1"/>
    </xf>
    <xf numFmtId="3" fontId="5" fillId="12" borderId="48" xfId="0" applyNumberFormat="1" applyFont="1" applyFill="1" applyBorder="1" applyAlignment="1">
      <alignment horizontal="center" vertical="center" wrapText="1"/>
    </xf>
    <xf numFmtId="164" fontId="5" fillId="12" borderId="49" xfId="0" quotePrefix="1" applyNumberFormat="1" applyFont="1" applyFill="1" applyBorder="1" applyAlignment="1">
      <alignment horizontal="center" vertical="center" wrapText="1"/>
    </xf>
    <xf numFmtId="0" fontId="5" fillId="10" borderId="30" xfId="0" quotePrefix="1" applyNumberFormat="1" applyFont="1" applyFill="1" applyBorder="1" applyAlignment="1">
      <alignment horizontal="center" vertical="center" wrapText="1"/>
    </xf>
    <xf numFmtId="3" fontId="5" fillId="13" borderId="14" xfId="0" applyNumberFormat="1" applyFont="1" applyFill="1" applyBorder="1" applyAlignment="1">
      <alignment horizontal="center" vertical="center" wrapText="1"/>
    </xf>
    <xf numFmtId="164" fontId="5" fillId="13" borderId="15" xfId="0" applyNumberFormat="1" applyFont="1" applyFill="1" applyBorder="1" applyAlignment="1">
      <alignment horizontal="center" vertical="center" wrapText="1"/>
    </xf>
    <xf numFmtId="3" fontId="2" fillId="13" borderId="32" xfId="0" applyNumberFormat="1" applyFont="1" applyFill="1" applyBorder="1" applyAlignment="1">
      <alignment horizontal="center" vertical="center" wrapText="1"/>
    </xf>
    <xf numFmtId="164" fontId="2" fillId="13" borderId="31" xfId="0" applyNumberFormat="1" applyFont="1" applyFill="1" applyBorder="1" applyAlignment="1">
      <alignment horizontal="center" vertical="center" wrapText="1"/>
    </xf>
    <xf numFmtId="3" fontId="5" fillId="13" borderId="35" xfId="0" applyNumberFormat="1" applyFont="1" applyFill="1" applyBorder="1" applyAlignment="1">
      <alignment horizontal="center" vertical="center" wrapText="1"/>
    </xf>
    <xf numFmtId="164" fontId="5" fillId="13" borderId="46" xfId="0" applyNumberFormat="1" applyFont="1" applyFill="1" applyBorder="1" applyAlignment="1">
      <alignment horizontal="center" vertical="center" wrapText="1"/>
    </xf>
    <xf numFmtId="3" fontId="2" fillId="13" borderId="14" xfId="0" applyNumberFormat="1" applyFont="1" applyFill="1" applyBorder="1" applyAlignment="1">
      <alignment horizontal="center" vertical="center" wrapText="1"/>
    </xf>
    <xf numFmtId="164" fontId="2" fillId="13" borderId="15" xfId="0" applyNumberFormat="1" applyFont="1" applyFill="1" applyBorder="1" applyAlignment="1">
      <alignment horizontal="center" vertical="center" wrapText="1"/>
    </xf>
    <xf numFmtId="3" fontId="5" fillId="13" borderId="33" xfId="0" applyNumberFormat="1" applyFont="1" applyFill="1" applyBorder="1" applyAlignment="1">
      <alignment horizontal="center" vertical="center" wrapText="1"/>
    </xf>
    <xf numFmtId="164" fontId="5" fillId="13" borderId="34" xfId="0" applyNumberFormat="1" applyFont="1" applyFill="1" applyBorder="1" applyAlignment="1">
      <alignment horizontal="center" vertical="center" wrapText="1"/>
    </xf>
    <xf numFmtId="3" fontId="3" fillId="11" borderId="24" xfId="0" applyNumberFormat="1" applyFont="1" applyFill="1" applyBorder="1" applyAlignment="1">
      <alignment horizontal="center" vertical="center" wrapText="1"/>
    </xf>
    <xf numFmtId="3" fontId="3" fillId="8" borderId="24" xfId="0" applyNumberFormat="1" applyFont="1" applyFill="1" applyBorder="1" applyAlignment="1">
      <alignment horizontal="center" vertical="center" wrapText="1"/>
    </xf>
    <xf numFmtId="3" fontId="4" fillId="0" borderId="15" xfId="0" applyNumberFormat="1" applyFont="1" applyBorder="1" applyAlignment="1">
      <alignment horizontal="center" vertical="center" wrapText="1"/>
    </xf>
    <xf numFmtId="3" fontId="4" fillId="0" borderId="31" xfId="0" applyNumberFormat="1" applyFont="1" applyBorder="1" applyAlignment="1">
      <alignment horizontal="center" vertical="center" wrapText="1"/>
    </xf>
    <xf numFmtId="3" fontId="5" fillId="13" borderId="15" xfId="0" applyNumberFormat="1" applyFont="1" applyFill="1" applyBorder="1" applyAlignment="1">
      <alignment horizontal="center" vertical="center" wrapText="1"/>
    </xf>
    <xf numFmtId="3" fontId="5" fillId="0" borderId="12" xfId="0" applyNumberFormat="1" applyFont="1" applyBorder="1" applyAlignment="1">
      <alignment horizontal="center" vertical="center" wrapText="1"/>
    </xf>
    <xf numFmtId="3" fontId="4" fillId="0" borderId="17" xfId="0" applyNumberFormat="1" applyFont="1" applyBorder="1" applyAlignment="1">
      <alignment horizontal="center" vertical="center" wrapText="1"/>
    </xf>
    <xf numFmtId="3" fontId="5" fillId="8" borderId="30" xfId="0" applyNumberFormat="1" applyFont="1" applyFill="1" applyBorder="1" applyAlignment="1">
      <alignment horizontal="center" vertical="center" wrapText="1"/>
    </xf>
    <xf numFmtId="3" fontId="5" fillId="6" borderId="30" xfId="0" applyNumberFormat="1" applyFont="1" applyFill="1" applyBorder="1" applyAlignment="1">
      <alignment horizontal="center" vertical="center" wrapText="1"/>
    </xf>
    <xf numFmtId="3" fontId="2" fillId="13" borderId="31" xfId="0" applyNumberFormat="1" applyFont="1" applyFill="1" applyBorder="1" applyAlignment="1">
      <alignment horizontal="center" vertical="center" wrapText="1"/>
    </xf>
    <xf numFmtId="3" fontId="5" fillId="8" borderId="46" xfId="0" applyNumberFormat="1" applyFont="1" applyFill="1" applyBorder="1" applyAlignment="1">
      <alignment horizontal="center" vertical="center" wrapText="1"/>
    </xf>
    <xf numFmtId="3" fontId="5" fillId="13" borderId="46" xfId="0" applyNumberFormat="1" applyFont="1" applyFill="1" applyBorder="1" applyAlignment="1">
      <alignment horizontal="center" vertical="center" wrapText="1"/>
    </xf>
    <xf numFmtId="3" fontId="2" fillId="13" borderId="15" xfId="0" applyNumberFormat="1" applyFont="1" applyFill="1" applyBorder="1" applyAlignment="1">
      <alignment horizontal="center" vertical="center" wrapText="1"/>
    </xf>
    <xf numFmtId="3" fontId="5" fillId="13" borderId="34" xfId="0" applyNumberFormat="1" applyFont="1" applyFill="1" applyBorder="1" applyAlignment="1">
      <alignment horizontal="center" vertical="center" wrapText="1"/>
    </xf>
    <xf numFmtId="3" fontId="5" fillId="5" borderId="11" xfId="0" applyNumberFormat="1" applyFont="1" applyFill="1" applyBorder="1" applyAlignment="1">
      <alignment horizontal="center" vertical="center" wrapText="1"/>
    </xf>
    <xf numFmtId="3" fontId="5" fillId="5" borderId="15" xfId="0" applyNumberFormat="1" applyFont="1" applyFill="1" applyBorder="1" applyAlignment="1">
      <alignment horizontal="center" vertical="center" wrapText="1"/>
    </xf>
    <xf numFmtId="0" fontId="9" fillId="2" borderId="0" xfId="0" applyFont="1" applyFill="1"/>
    <xf numFmtId="0" fontId="11" fillId="2" borderId="0" xfId="0" applyFont="1" applyFill="1"/>
    <xf numFmtId="49" fontId="15" fillId="2" borderId="0" xfId="0" applyNumberFormat="1" applyFont="1" applyFill="1"/>
    <xf numFmtId="49" fontId="11" fillId="2" borderId="0" xfId="0" applyNumberFormat="1" applyFont="1" applyFill="1"/>
    <xf numFmtId="0" fontId="9" fillId="0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3" fontId="5" fillId="14" borderId="14" xfId="0" applyNumberFormat="1" applyFont="1" applyFill="1" applyBorder="1" applyAlignment="1">
      <alignment horizontal="center" vertical="center" wrapText="1"/>
    </xf>
    <xf numFmtId="164" fontId="5" fillId="14" borderId="15" xfId="0" applyNumberFormat="1" applyFont="1" applyFill="1" applyBorder="1" applyAlignment="1">
      <alignment horizontal="center" vertical="center" wrapText="1"/>
    </xf>
    <xf numFmtId="3" fontId="2" fillId="14" borderId="32" xfId="0" applyNumberFormat="1" applyFont="1" applyFill="1" applyBorder="1" applyAlignment="1">
      <alignment horizontal="center" vertical="center" wrapText="1"/>
    </xf>
    <xf numFmtId="164" fontId="2" fillId="14" borderId="31" xfId="0" applyNumberFormat="1" applyFont="1" applyFill="1" applyBorder="1" applyAlignment="1">
      <alignment horizontal="center" vertical="center" wrapText="1"/>
    </xf>
    <xf numFmtId="3" fontId="5" fillId="14" borderId="35" xfId="0" applyNumberFormat="1" applyFont="1" applyFill="1" applyBorder="1" applyAlignment="1">
      <alignment horizontal="center" vertical="center" wrapText="1"/>
    </xf>
    <xf numFmtId="164" fontId="5" fillId="14" borderId="46" xfId="0" applyNumberFormat="1" applyFont="1" applyFill="1" applyBorder="1" applyAlignment="1">
      <alignment horizontal="center" vertical="center" wrapText="1"/>
    </xf>
    <xf numFmtId="3" fontId="2" fillId="14" borderId="14" xfId="0" applyNumberFormat="1" applyFont="1" applyFill="1" applyBorder="1" applyAlignment="1">
      <alignment horizontal="center" vertical="center" wrapText="1"/>
    </xf>
    <xf numFmtId="164" fontId="2" fillId="14" borderId="15" xfId="0" applyNumberFormat="1" applyFont="1" applyFill="1" applyBorder="1" applyAlignment="1">
      <alignment horizontal="center" vertical="center" wrapText="1"/>
    </xf>
    <xf numFmtId="3" fontId="5" fillId="14" borderId="33" xfId="0" applyNumberFormat="1" applyFont="1" applyFill="1" applyBorder="1" applyAlignment="1">
      <alignment horizontal="center" vertical="center" wrapText="1"/>
    </xf>
    <xf numFmtId="164" fontId="5" fillId="14" borderId="34" xfId="0" applyNumberFormat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0" fontId="10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left" vertical="center"/>
    </xf>
    <xf numFmtId="3" fontId="5" fillId="9" borderId="57" xfId="0" quotePrefix="1" applyNumberFormat="1" applyFont="1" applyFill="1" applyBorder="1" applyAlignment="1">
      <alignment horizontal="center" vertical="center" wrapText="1"/>
    </xf>
    <xf numFmtId="0" fontId="5" fillId="10" borderId="57" xfId="0" quotePrefix="1" applyNumberFormat="1" applyFont="1" applyFill="1" applyBorder="1" applyAlignment="1">
      <alignment horizontal="center" vertical="center" wrapText="1"/>
    </xf>
    <xf numFmtId="3" fontId="5" fillId="12" borderId="57" xfId="0" quotePrefix="1" applyNumberFormat="1" applyFont="1" applyFill="1" applyBorder="1" applyAlignment="1">
      <alignment horizontal="center" vertical="center" wrapText="1"/>
    </xf>
    <xf numFmtId="3" fontId="5" fillId="12" borderId="58" xfId="0" quotePrefix="1" applyNumberFormat="1" applyFont="1" applyFill="1" applyBorder="1" applyAlignment="1">
      <alignment horizontal="center" vertical="center" wrapText="1"/>
    </xf>
    <xf numFmtId="3" fontId="5" fillId="12" borderId="59" xfId="0" quotePrefix="1" applyNumberFormat="1" applyFont="1" applyFill="1" applyBorder="1" applyAlignment="1">
      <alignment horizontal="center" vertical="center" wrapText="1"/>
    </xf>
    <xf numFmtId="3" fontId="5" fillId="12" borderId="57" xfId="0" applyNumberFormat="1" applyFont="1" applyFill="1" applyBorder="1" applyAlignment="1">
      <alignment horizontal="center" vertical="center" wrapText="1"/>
    </xf>
    <xf numFmtId="3" fontId="5" fillId="12" borderId="60" xfId="0" quotePrefix="1" applyNumberFormat="1" applyFont="1" applyFill="1" applyBorder="1" applyAlignment="1">
      <alignment horizontal="center" vertical="center" wrapText="1"/>
    </xf>
    <xf numFmtId="3" fontId="5" fillId="9" borderId="57" xfId="0" applyNumberFormat="1" applyFont="1" applyFill="1" applyBorder="1" applyAlignment="1">
      <alignment horizontal="center" vertical="center" wrapText="1"/>
    </xf>
    <xf numFmtId="3" fontId="5" fillId="9" borderId="60" xfId="0" quotePrefix="1" applyNumberFormat="1" applyFont="1" applyFill="1" applyBorder="1" applyAlignment="1">
      <alignment horizontal="center" vertical="center" wrapText="1"/>
    </xf>
    <xf numFmtId="3" fontId="5" fillId="9" borderId="59" xfId="0" quotePrefix="1" applyNumberFormat="1" applyFont="1" applyFill="1" applyBorder="1" applyAlignment="1">
      <alignment horizontal="center" vertical="center" wrapText="1"/>
    </xf>
    <xf numFmtId="0" fontId="5" fillId="10" borderId="57" xfId="0" applyNumberFormat="1" applyFont="1" applyFill="1" applyBorder="1" applyAlignment="1">
      <alignment horizontal="center" vertical="center" wrapText="1"/>
    </xf>
    <xf numFmtId="0" fontId="5" fillId="10" borderId="60" xfId="0" quotePrefix="1" applyNumberFormat="1" applyFont="1" applyFill="1" applyBorder="1" applyAlignment="1">
      <alignment horizontal="center" vertical="center" wrapText="1"/>
    </xf>
    <xf numFmtId="3" fontId="5" fillId="10" borderId="59" xfId="0" quotePrefix="1" applyNumberFormat="1" applyFont="1" applyFill="1" applyBorder="1" applyAlignment="1">
      <alignment horizontal="center" vertical="center" wrapText="1"/>
    </xf>
    <xf numFmtId="3" fontId="5" fillId="0" borderId="52" xfId="2" applyNumberFormat="1" applyFont="1" applyBorder="1" applyAlignment="1">
      <alignment horizontal="center" vertical="center" wrapText="1"/>
    </xf>
    <xf numFmtId="3" fontId="5" fillId="0" borderId="63" xfId="2" applyNumberFormat="1" applyFont="1" applyBorder="1" applyAlignment="1">
      <alignment horizontal="center" vertical="center" wrapText="1"/>
    </xf>
    <xf numFmtId="3" fontId="5" fillId="0" borderId="51" xfId="2" applyNumberFormat="1" applyFont="1" applyBorder="1" applyAlignment="1">
      <alignment horizontal="center" vertical="center" wrapText="1"/>
    </xf>
    <xf numFmtId="3" fontId="5" fillId="0" borderId="64" xfId="2" applyNumberFormat="1" applyFont="1" applyBorder="1" applyAlignment="1">
      <alignment horizontal="center" vertical="center" wrapText="1"/>
    </xf>
    <xf numFmtId="0" fontId="4" fillId="3" borderId="65" xfId="0" applyFont="1" applyFill="1" applyBorder="1" applyAlignment="1">
      <alignment horizontal="center" vertical="center"/>
    </xf>
    <xf numFmtId="0" fontId="4" fillId="3" borderId="70" xfId="0" applyFont="1" applyFill="1" applyBorder="1" applyAlignment="1">
      <alignment horizontal="center" vertical="center"/>
    </xf>
    <xf numFmtId="0" fontId="2" fillId="3" borderId="70" xfId="0" applyFont="1" applyFill="1" applyBorder="1" applyAlignment="1">
      <alignment vertical="center"/>
    </xf>
    <xf numFmtId="0" fontId="4" fillId="0" borderId="74" xfId="0" applyFont="1" applyBorder="1" applyAlignment="1">
      <alignment horizontal="left" vertical="center" wrapText="1"/>
    </xf>
    <xf numFmtId="0" fontId="5" fillId="7" borderId="75" xfId="0" applyFont="1" applyFill="1" applyBorder="1" applyAlignment="1">
      <alignment horizontal="left" vertical="center" wrapText="1"/>
    </xf>
    <xf numFmtId="164" fontId="2" fillId="7" borderId="76" xfId="0" applyNumberFormat="1" applyFont="1" applyFill="1" applyBorder="1" applyAlignment="1">
      <alignment horizontal="center" vertical="center" wrapText="1"/>
    </xf>
    <xf numFmtId="164" fontId="2" fillId="7" borderId="77" xfId="0" applyNumberFormat="1" applyFont="1" applyFill="1" applyBorder="1" applyAlignment="1">
      <alignment horizontal="center" vertical="center" wrapText="1"/>
    </xf>
    <xf numFmtId="164" fontId="2" fillId="7" borderId="78" xfId="0" applyNumberFormat="1" applyFont="1" applyFill="1" applyBorder="1" applyAlignment="1">
      <alignment horizontal="center" vertical="center" wrapText="1"/>
    </xf>
    <xf numFmtId="164" fontId="2" fillId="7" borderId="79" xfId="0" applyNumberFormat="1" applyFont="1" applyFill="1" applyBorder="1" applyAlignment="1">
      <alignment horizontal="center" vertical="center" wrapText="1"/>
    </xf>
    <xf numFmtId="0" fontId="2" fillId="3" borderId="83" xfId="0" applyFont="1" applyFill="1" applyBorder="1" applyAlignment="1">
      <alignment vertical="center"/>
    </xf>
    <xf numFmtId="0" fontId="4" fillId="3" borderId="62" xfId="0" applyFont="1" applyFill="1" applyBorder="1" applyAlignment="1">
      <alignment horizontal="center" vertical="center"/>
    </xf>
    <xf numFmtId="0" fontId="4" fillId="3" borderId="54" xfId="0" applyFont="1" applyFill="1" applyBorder="1" applyAlignment="1">
      <alignment horizontal="center" vertical="center"/>
    </xf>
    <xf numFmtId="0" fontId="4" fillId="3" borderId="72" xfId="0" applyFont="1" applyFill="1" applyBorder="1" applyAlignment="1">
      <alignment horizontal="center" vertical="center"/>
    </xf>
    <xf numFmtId="0" fontId="4" fillId="3" borderId="84" xfId="0" applyFont="1" applyFill="1" applyBorder="1" applyAlignment="1">
      <alignment horizontal="center" vertical="center"/>
    </xf>
    <xf numFmtId="49" fontId="17" fillId="2" borderId="0" xfId="0" applyNumberFormat="1" applyFont="1" applyFill="1"/>
    <xf numFmtId="3" fontId="3" fillId="0" borderId="14" xfId="0" applyNumberFormat="1" applyFont="1" applyBorder="1" applyAlignment="1">
      <alignment horizontal="center" vertical="center" wrapText="1"/>
    </xf>
    <xf numFmtId="3" fontId="5" fillId="0" borderId="86" xfId="2" applyNumberFormat="1" applyFont="1" applyBorder="1" applyAlignment="1">
      <alignment horizontal="center" vertical="center" wrapText="1"/>
    </xf>
    <xf numFmtId="3" fontId="5" fillId="0" borderId="87" xfId="2" applyNumberFormat="1" applyFont="1" applyBorder="1" applyAlignment="1">
      <alignment horizontal="center" vertical="center" wrapText="1"/>
    </xf>
    <xf numFmtId="3" fontId="5" fillId="0" borderId="88" xfId="2" applyNumberFormat="1" applyFont="1" applyBorder="1" applyAlignment="1">
      <alignment horizontal="center" vertical="center" wrapText="1"/>
    </xf>
    <xf numFmtId="0" fontId="5" fillId="7" borderId="46" xfId="0" applyFont="1" applyFill="1" applyBorder="1" applyAlignment="1">
      <alignment horizontal="left" vertical="center" wrapText="1"/>
    </xf>
    <xf numFmtId="164" fontId="2" fillId="7" borderId="89" xfId="0" applyNumberFormat="1" applyFont="1" applyFill="1" applyBorder="1" applyAlignment="1">
      <alignment horizontal="center" vertical="center" wrapText="1"/>
    </xf>
    <xf numFmtId="164" fontId="2" fillId="7" borderId="80" xfId="0" applyNumberFormat="1" applyFont="1" applyFill="1" applyBorder="1" applyAlignment="1">
      <alignment horizontal="center" vertical="center" wrapText="1"/>
    </xf>
    <xf numFmtId="164" fontId="2" fillId="7" borderId="81" xfId="0" applyNumberFormat="1" applyFont="1" applyFill="1" applyBorder="1" applyAlignment="1">
      <alignment horizontal="center" vertical="center" wrapText="1"/>
    </xf>
    <xf numFmtId="164" fontId="2" fillId="7" borderId="82" xfId="0" applyNumberFormat="1" applyFont="1" applyFill="1" applyBorder="1" applyAlignment="1">
      <alignment horizontal="center" vertical="center" wrapText="1"/>
    </xf>
    <xf numFmtId="0" fontId="2" fillId="2" borderId="90" xfId="0" applyFont="1" applyFill="1" applyBorder="1" applyAlignment="1">
      <alignment horizontal="left" vertical="center"/>
    </xf>
    <xf numFmtId="3" fontId="5" fillId="0" borderId="91" xfId="2" applyNumberFormat="1" applyFont="1" applyBorder="1" applyAlignment="1">
      <alignment horizontal="center" vertical="center" wrapText="1"/>
    </xf>
    <xf numFmtId="0" fontId="4" fillId="0" borderId="92" xfId="0" applyFont="1" applyBorder="1" applyAlignment="1">
      <alignment horizontal="left" vertical="center" wrapText="1"/>
    </xf>
    <xf numFmtId="3" fontId="5" fillId="0" borderId="93" xfId="2" applyNumberFormat="1" applyFont="1" applyBorder="1" applyAlignment="1">
      <alignment horizontal="center" vertical="center" wrapText="1"/>
    </xf>
    <xf numFmtId="3" fontId="5" fillId="0" borderId="94" xfId="2" applyNumberFormat="1" applyFont="1" applyBorder="1" applyAlignment="1">
      <alignment horizontal="center" vertical="center" wrapText="1"/>
    </xf>
    <xf numFmtId="3" fontId="5" fillId="0" borderId="95" xfId="2" applyNumberFormat="1" applyFont="1" applyBorder="1" applyAlignment="1">
      <alignment horizontal="center" vertical="center" wrapText="1"/>
    </xf>
    <xf numFmtId="3" fontId="5" fillId="0" borderId="96" xfId="2" applyNumberFormat="1" applyFont="1" applyBorder="1" applyAlignment="1">
      <alignment horizontal="center" vertical="center" wrapText="1"/>
    </xf>
    <xf numFmtId="0" fontId="5" fillId="0" borderId="14" xfId="0" applyFont="1" applyBorder="1" applyAlignment="1">
      <alignment vertical="center" wrapText="1"/>
    </xf>
    <xf numFmtId="0" fontId="3" fillId="3" borderId="33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10" fillId="2" borderId="0" xfId="0" applyFont="1" applyFill="1"/>
    <xf numFmtId="3" fontId="11" fillId="2" borderId="0" xfId="0" applyNumberFormat="1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3" fontId="11" fillId="2" borderId="0" xfId="0" applyNumberFormat="1" applyFont="1" applyFill="1" applyBorder="1" applyAlignment="1">
      <alignment horizontal="center" vertical="center"/>
    </xf>
    <xf numFmtId="3" fontId="10" fillId="2" borderId="0" xfId="0" applyNumberFormat="1" applyFont="1" applyFill="1"/>
    <xf numFmtId="0" fontId="18" fillId="2" borderId="0" xfId="0" applyFont="1" applyFill="1"/>
    <xf numFmtId="0" fontId="18" fillId="2" borderId="0" xfId="0" applyFont="1" applyFill="1" applyAlignment="1">
      <alignment horizontal="center" vertical="center"/>
    </xf>
    <xf numFmtId="0" fontId="10" fillId="0" borderId="0" xfId="0" applyFont="1"/>
    <xf numFmtId="0" fontId="5" fillId="15" borderId="28" xfId="0" applyFont="1" applyFill="1" applyBorder="1" applyAlignment="1">
      <alignment vertical="center" wrapText="1"/>
    </xf>
    <xf numFmtId="3" fontId="5" fillId="15" borderId="29" xfId="0" applyNumberFormat="1" applyFont="1" applyFill="1" applyBorder="1" applyAlignment="1">
      <alignment horizontal="center" vertical="center" wrapText="1"/>
    </xf>
    <xf numFmtId="164" fontId="5" fillId="15" borderId="30" xfId="0" applyNumberFormat="1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 wrapText="1"/>
    </xf>
    <xf numFmtId="0" fontId="5" fillId="14" borderId="4" xfId="0" applyFont="1" applyFill="1" applyBorder="1" applyAlignment="1">
      <alignment vertical="center" wrapText="1"/>
    </xf>
    <xf numFmtId="0" fontId="5" fillId="14" borderId="14" xfId="0" applyFont="1" applyFill="1" applyBorder="1" applyAlignment="1">
      <alignment vertical="center" wrapText="1"/>
    </xf>
    <xf numFmtId="0" fontId="4" fillId="0" borderId="21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4" fillId="0" borderId="4" xfId="0" applyFont="1" applyBorder="1" applyAlignment="1">
      <alignment vertical="center" wrapText="1"/>
    </xf>
    <xf numFmtId="0" fontId="4" fillId="0" borderId="14" xfId="0" applyFont="1" applyBorder="1" applyAlignment="1">
      <alignment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textRotation="90" wrapText="1"/>
    </xf>
    <xf numFmtId="0" fontId="5" fillId="0" borderId="18" xfId="0" applyFont="1" applyBorder="1" applyAlignment="1">
      <alignment horizontal="center" vertical="center" textRotation="90" wrapText="1"/>
    </xf>
    <xf numFmtId="0" fontId="5" fillId="0" borderId="16" xfId="0" applyFont="1" applyBorder="1" applyAlignment="1">
      <alignment horizontal="center" vertical="center" textRotation="90" wrapText="1"/>
    </xf>
    <xf numFmtId="0" fontId="4" fillId="0" borderId="38" xfId="0" applyFont="1" applyBorder="1" applyAlignment="1">
      <alignment vertical="center" wrapText="1"/>
    </xf>
    <xf numFmtId="0" fontId="4" fillId="0" borderId="33" xfId="0" applyFont="1" applyBorder="1" applyAlignment="1">
      <alignment vertical="center" wrapText="1"/>
    </xf>
    <xf numFmtId="0" fontId="5" fillId="14" borderId="45" xfId="0" applyFont="1" applyFill="1" applyBorder="1" applyAlignment="1">
      <alignment vertical="center" wrapText="1"/>
    </xf>
    <xf numFmtId="0" fontId="5" fillId="14" borderId="36" xfId="0" applyFont="1" applyFill="1" applyBorder="1" applyAlignment="1">
      <alignment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4" fillId="0" borderId="23" xfId="0" applyFont="1" applyBorder="1" applyAlignment="1">
      <alignment vertical="center" wrapText="1"/>
    </xf>
    <xf numFmtId="0" fontId="4" fillId="0" borderId="24" xfId="0" applyFont="1" applyBorder="1" applyAlignment="1">
      <alignment vertical="center" wrapText="1"/>
    </xf>
    <xf numFmtId="0" fontId="2" fillId="14" borderId="38" xfId="0" applyFont="1" applyFill="1" applyBorder="1" applyAlignment="1">
      <alignment vertical="center" wrapText="1"/>
    </xf>
    <xf numFmtId="0" fontId="2" fillId="14" borderId="33" xfId="0" applyFont="1" applyFill="1" applyBorder="1" applyAlignment="1">
      <alignment vertical="center" wrapText="1"/>
    </xf>
    <xf numFmtId="0" fontId="5" fillId="8" borderId="44" xfId="0" applyFont="1" applyFill="1" applyBorder="1" applyAlignment="1">
      <alignment vertical="center" wrapText="1"/>
    </xf>
    <xf numFmtId="0" fontId="5" fillId="8" borderId="29" xfId="0" applyFont="1" applyFill="1" applyBorder="1" applyAlignment="1">
      <alignment vertical="center" wrapText="1"/>
    </xf>
    <xf numFmtId="0" fontId="5" fillId="8" borderId="50" xfId="0" applyFont="1" applyFill="1" applyBorder="1" applyAlignment="1">
      <alignment vertical="center" wrapText="1"/>
    </xf>
    <xf numFmtId="0" fontId="5" fillId="8" borderId="24" xfId="0" applyFont="1" applyFill="1" applyBorder="1" applyAlignment="1">
      <alignment vertical="center" wrapText="1"/>
    </xf>
    <xf numFmtId="0" fontId="5" fillId="9" borderId="44" xfId="0" applyFont="1" applyFill="1" applyBorder="1" applyAlignment="1">
      <alignment vertical="center" wrapText="1"/>
    </xf>
    <xf numFmtId="0" fontId="5" fillId="9" borderId="29" xfId="0" applyFont="1" applyFill="1" applyBorder="1" applyAlignment="1">
      <alignment vertical="center" wrapText="1"/>
    </xf>
    <xf numFmtId="0" fontId="5" fillId="10" borderId="44" xfId="0" applyNumberFormat="1" applyFont="1" applyFill="1" applyBorder="1" applyAlignment="1">
      <alignment vertical="center" wrapText="1"/>
    </xf>
    <xf numFmtId="0" fontId="5" fillId="10" borderId="29" xfId="0" applyNumberFormat="1" applyFont="1" applyFill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14" xfId="0" applyFont="1" applyBorder="1" applyAlignment="1">
      <alignment vertical="center" wrapText="1"/>
    </xf>
    <xf numFmtId="0" fontId="2" fillId="14" borderId="4" xfId="0" applyFont="1" applyFill="1" applyBorder="1" applyAlignment="1">
      <alignment vertical="center" wrapText="1"/>
    </xf>
    <xf numFmtId="0" fontId="2" fillId="14" borderId="14" xfId="0" applyFont="1" applyFill="1" applyBorder="1" applyAlignment="1">
      <alignment vertical="center" wrapText="1"/>
    </xf>
    <xf numFmtId="0" fontId="5" fillId="14" borderId="38" xfId="0" applyFont="1" applyFill="1" applyBorder="1" applyAlignment="1">
      <alignment vertical="center" wrapText="1"/>
    </xf>
    <xf numFmtId="0" fontId="5" fillId="14" borderId="33" xfId="0" applyFont="1" applyFill="1" applyBorder="1" applyAlignment="1">
      <alignment vertical="center" wrapText="1"/>
    </xf>
    <xf numFmtId="0" fontId="5" fillId="4" borderId="4" xfId="0" applyFont="1" applyFill="1" applyBorder="1" applyAlignment="1">
      <alignment vertical="center" wrapText="1"/>
    </xf>
    <xf numFmtId="0" fontId="5" fillId="4" borderId="14" xfId="0" applyFont="1" applyFill="1" applyBorder="1" applyAlignment="1">
      <alignment vertical="center" wrapText="1"/>
    </xf>
    <xf numFmtId="0" fontId="5" fillId="14" borderId="1" xfId="0" applyFont="1" applyFill="1" applyBorder="1" applyAlignment="1">
      <alignment vertical="center" wrapText="1"/>
    </xf>
    <xf numFmtId="0" fontId="5" fillId="14" borderId="20" xfId="0" applyFont="1" applyFill="1" applyBorder="1" applyAlignment="1">
      <alignment vertical="center" wrapText="1"/>
    </xf>
    <xf numFmtId="0" fontId="5" fillId="11" borderId="50" xfId="0" applyFont="1" applyFill="1" applyBorder="1" applyAlignment="1">
      <alignment vertical="center" wrapText="1"/>
    </xf>
    <xf numFmtId="0" fontId="5" fillId="11" borderId="24" xfId="0" applyFont="1" applyFill="1" applyBorder="1" applyAlignment="1">
      <alignment vertical="center" wrapText="1"/>
    </xf>
    <xf numFmtId="0" fontId="5" fillId="5" borderId="21" xfId="0" applyFont="1" applyFill="1" applyBorder="1" applyAlignment="1">
      <alignment vertical="center" wrapText="1"/>
    </xf>
    <xf numFmtId="0" fontId="5" fillId="5" borderId="6" xfId="0" applyFont="1" applyFill="1" applyBorder="1" applyAlignment="1">
      <alignment vertical="center" wrapText="1"/>
    </xf>
    <xf numFmtId="0" fontId="5" fillId="5" borderId="23" xfId="0" applyFont="1" applyFill="1" applyBorder="1" applyAlignment="1">
      <alignment vertical="center" wrapText="1"/>
    </xf>
    <xf numFmtId="0" fontId="5" fillId="5" borderId="24" xfId="0" applyFont="1" applyFill="1" applyBorder="1" applyAlignment="1">
      <alignment vertical="center" wrapText="1"/>
    </xf>
    <xf numFmtId="0" fontId="5" fillId="5" borderId="25" xfId="0" applyFont="1" applyFill="1" applyBorder="1" applyAlignment="1">
      <alignment vertical="center" wrapText="1"/>
    </xf>
    <xf numFmtId="0" fontId="5" fillId="5" borderId="26" xfId="0" applyFont="1" applyFill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2" fillId="13" borderId="4" xfId="0" applyFont="1" applyFill="1" applyBorder="1" applyAlignment="1">
      <alignment vertical="center" wrapText="1"/>
    </xf>
    <xf numFmtId="0" fontId="2" fillId="13" borderId="14" xfId="0" applyFont="1" applyFill="1" applyBorder="1" applyAlignment="1">
      <alignment vertical="center" wrapText="1"/>
    </xf>
    <xf numFmtId="0" fontId="5" fillId="13" borderId="38" xfId="0" applyFont="1" applyFill="1" applyBorder="1" applyAlignment="1">
      <alignment vertical="center" wrapText="1"/>
    </xf>
    <xf numFmtId="0" fontId="5" fillId="13" borderId="33" xfId="0" applyFont="1" applyFill="1" applyBorder="1" applyAlignment="1">
      <alignment vertical="center" wrapText="1"/>
    </xf>
    <xf numFmtId="0" fontId="5" fillId="13" borderId="45" xfId="0" applyFont="1" applyFill="1" applyBorder="1" applyAlignment="1">
      <alignment vertical="center" wrapText="1"/>
    </xf>
    <xf numFmtId="0" fontId="5" fillId="13" borderId="36" xfId="0" applyFont="1" applyFill="1" applyBorder="1" applyAlignment="1">
      <alignment vertical="center" wrapText="1"/>
    </xf>
    <xf numFmtId="0" fontId="2" fillId="13" borderId="38" xfId="0" applyFont="1" applyFill="1" applyBorder="1" applyAlignment="1">
      <alignment vertical="center" wrapText="1"/>
    </xf>
    <xf numFmtId="0" fontId="2" fillId="13" borderId="33" xfId="0" applyFont="1" applyFill="1" applyBorder="1" applyAlignment="1">
      <alignment vertical="center" wrapText="1"/>
    </xf>
    <xf numFmtId="0" fontId="5" fillId="13" borderId="4" xfId="0" applyFont="1" applyFill="1" applyBorder="1" applyAlignment="1">
      <alignment vertical="center" wrapText="1"/>
    </xf>
    <xf numFmtId="0" fontId="5" fillId="13" borderId="14" xfId="0" applyFont="1" applyFill="1" applyBorder="1" applyAlignment="1">
      <alignment vertical="center" wrapText="1"/>
    </xf>
    <xf numFmtId="0" fontId="5" fillId="13" borderId="1" xfId="0" applyFont="1" applyFill="1" applyBorder="1" applyAlignment="1">
      <alignment vertical="center" wrapText="1"/>
    </xf>
    <xf numFmtId="0" fontId="5" fillId="13" borderId="20" xfId="0" applyFont="1" applyFill="1" applyBorder="1" applyAlignment="1">
      <alignment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14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4" fillId="3" borderId="44" xfId="0" applyFont="1" applyFill="1" applyBorder="1" applyAlignment="1">
      <alignment horizontal="center" vertical="center" wrapText="1"/>
    </xf>
    <xf numFmtId="0" fontId="4" fillId="3" borderId="85" xfId="0" applyFont="1" applyFill="1" applyBorder="1" applyAlignment="1">
      <alignment horizontal="center" vertical="center" wrapText="1"/>
    </xf>
    <xf numFmtId="0" fontId="4" fillId="3" borderId="29" xfId="0" applyFont="1" applyFill="1" applyBorder="1" applyAlignment="1">
      <alignment horizontal="center" vertical="center" wrapText="1"/>
    </xf>
    <xf numFmtId="0" fontId="4" fillId="3" borderId="63" xfId="0" applyFont="1" applyFill="1" applyBorder="1" applyAlignment="1">
      <alignment horizontal="center" vertical="center" wrapText="1"/>
    </xf>
    <xf numFmtId="0" fontId="4" fillId="3" borderId="52" xfId="0" applyFont="1" applyFill="1" applyBorder="1" applyAlignment="1">
      <alignment horizontal="center" vertical="center" wrapText="1"/>
    </xf>
    <xf numFmtId="0" fontId="4" fillId="3" borderId="64" xfId="0" applyFont="1" applyFill="1" applyBorder="1" applyAlignment="1">
      <alignment horizontal="center" vertical="center" wrapText="1"/>
    </xf>
    <xf numFmtId="0" fontId="4" fillId="3" borderId="66" xfId="0" applyFont="1" applyFill="1" applyBorder="1" applyAlignment="1">
      <alignment horizontal="center" vertical="center" wrapText="1"/>
    </xf>
    <xf numFmtId="0" fontId="4" fillId="3" borderId="67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53" xfId="0" applyFont="1" applyFill="1" applyBorder="1" applyAlignment="1">
      <alignment horizontal="center" vertical="center" wrapText="1"/>
    </xf>
    <xf numFmtId="0" fontId="4" fillId="3" borderId="68" xfId="0" applyFont="1" applyFill="1" applyBorder="1" applyAlignment="1">
      <alignment horizontal="center" vertical="center" wrapText="1"/>
    </xf>
    <xf numFmtId="0" fontId="4" fillId="3" borderId="69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8" xfId="0" applyFont="1" applyFill="1" applyBorder="1" applyAlignment="1">
      <alignment vertical="center" wrapText="1"/>
    </xf>
    <xf numFmtId="0" fontId="4" fillId="3" borderId="68" xfId="0" applyFont="1" applyFill="1" applyBorder="1" applyAlignment="1">
      <alignment horizontal="center" vertical="center"/>
    </xf>
    <xf numFmtId="0" fontId="4" fillId="3" borderId="69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61" xfId="0" applyFont="1" applyFill="1" applyBorder="1" applyAlignment="1">
      <alignment horizontal="center" vertical="center" wrapText="1"/>
    </xf>
    <xf numFmtId="0" fontId="4" fillId="3" borderId="56" xfId="0" applyFont="1" applyFill="1" applyBorder="1" applyAlignment="1">
      <alignment horizontal="center" vertical="center" wrapText="1"/>
    </xf>
    <xf numFmtId="0" fontId="4" fillId="3" borderId="55" xfId="0" applyFont="1" applyFill="1" applyBorder="1" applyAlignment="1">
      <alignment horizontal="center" vertical="center" wrapText="1"/>
    </xf>
    <xf numFmtId="0" fontId="4" fillId="3" borderId="71" xfId="0" applyFont="1" applyFill="1" applyBorder="1" applyAlignment="1">
      <alignment horizontal="center" vertical="center" wrapText="1"/>
    </xf>
    <xf numFmtId="0" fontId="4" fillId="3" borderId="73" xfId="0" applyFont="1" applyFill="1" applyBorder="1" applyAlignment="1">
      <alignment horizontal="center" vertical="center" wrapText="1"/>
    </xf>
  </cellXfs>
  <cellStyles count="9">
    <cellStyle name="Normalny" xfId="0" builtinId="0"/>
    <cellStyle name="S0" xfId="7"/>
    <cellStyle name="S10" xfId="6"/>
    <cellStyle name="S13" xfId="5"/>
    <cellStyle name="S2" xfId="8"/>
    <cellStyle name="S23" xfId="3"/>
    <cellStyle name="S24" xfId="1"/>
    <cellStyle name="S25" xfId="4"/>
    <cellStyle name="S3" xfId="2"/>
  </cellStyles>
  <dxfs count="0"/>
  <tableStyles count="0" defaultTableStyle="TableStyleMedium2" defaultPivotStyle="PivotStyleLight16"/>
  <colors>
    <mruColors>
      <color rgb="FFF8FFE7"/>
      <color rgb="FFE4E3BA"/>
      <color rgb="FFDEDDAB"/>
      <color rgb="FFD1D18F"/>
      <color rgb="FFD9DB85"/>
      <color rgb="FFD6DDB1"/>
      <color rgb="FFFEF9F4"/>
      <color rgb="FFEDF6DE"/>
      <color rgb="FFE1EFC7"/>
      <color rgb="FFBBDA8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5153270</xdr:colOff>
      <xdr:row>1</xdr:row>
      <xdr:rowOff>39688</xdr:rowOff>
    </xdr:from>
    <xdr:to>
      <xdr:col>5</xdr:col>
      <xdr:colOff>55562</xdr:colOff>
      <xdr:row>3</xdr:row>
      <xdr:rowOff>174625</xdr:rowOff>
    </xdr:to>
    <xdr:pic>
      <xdr:nvPicPr>
        <xdr:cNvPr id="2" name="Obraz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2833" y="230188"/>
          <a:ext cx="2061917" cy="4206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A1:M64"/>
  <sheetViews>
    <sheetView tabSelected="1" zoomScale="120" zoomScaleNormal="120" workbookViewId="0">
      <selection activeCell="B1" sqref="B1"/>
    </sheetView>
  </sheetViews>
  <sheetFormatPr defaultRowHeight="15" x14ac:dyDescent="0.25"/>
  <cols>
    <col min="1" max="1" width="2" style="160" customWidth="1"/>
    <col min="2" max="2" width="3" style="160" customWidth="1"/>
    <col min="3" max="3" width="79" style="160" customWidth="1"/>
    <col min="4" max="4" width="16.42578125" style="160" customWidth="1"/>
    <col min="5" max="5" width="11.85546875" style="160" customWidth="1"/>
    <col min="6" max="6" width="9.7109375" style="160" customWidth="1"/>
    <col min="7" max="7" width="2.42578125" style="160" customWidth="1"/>
    <col min="8" max="9" width="9.140625" style="160" hidden="1" customWidth="1"/>
    <col min="10" max="10" width="2.28515625" style="160" customWidth="1"/>
    <col min="11" max="11" width="6.42578125" style="163" customWidth="1"/>
    <col min="12" max="12" width="6" style="163" customWidth="1"/>
    <col min="13" max="16384" width="9.140625" style="160"/>
  </cols>
  <sheetData>
    <row r="1" spans="2:13" ht="15" customHeight="1" x14ac:dyDescent="0.25">
      <c r="B1" s="1" t="s">
        <v>97</v>
      </c>
      <c r="C1" s="2"/>
      <c r="D1" s="2"/>
      <c r="E1" s="2"/>
      <c r="F1" s="2"/>
    </row>
    <row r="2" spans="2:13" ht="7.5" customHeight="1" x14ac:dyDescent="0.25">
      <c r="B2" s="3"/>
      <c r="C2" s="2"/>
      <c r="D2" s="2"/>
      <c r="E2" s="2"/>
      <c r="F2" s="2"/>
    </row>
    <row r="3" spans="2:13" x14ac:dyDescent="0.25">
      <c r="B3" s="2" t="s">
        <v>87</v>
      </c>
      <c r="C3" s="2"/>
      <c r="D3" s="2"/>
      <c r="E3" s="2"/>
      <c r="F3" s="2"/>
    </row>
    <row r="4" spans="2:13" ht="18.75" customHeight="1" thickBot="1" x14ac:dyDescent="0.3">
      <c r="B4" s="2" t="s">
        <v>88</v>
      </c>
      <c r="C4" s="2"/>
      <c r="D4" s="2"/>
      <c r="E4" s="2"/>
      <c r="F4" s="2"/>
    </row>
    <row r="5" spans="2:13" ht="69" customHeight="1" thickTop="1" x14ac:dyDescent="0.25">
      <c r="B5" s="172" t="s">
        <v>12</v>
      </c>
      <c r="C5" s="173"/>
      <c r="D5" s="158" t="s">
        <v>91</v>
      </c>
      <c r="E5" s="158" t="s">
        <v>48</v>
      </c>
      <c r="F5" s="4" t="s">
        <v>44</v>
      </c>
    </row>
    <row r="6" spans="2:13" ht="15.75" customHeight="1" thickBot="1" x14ac:dyDescent="0.3">
      <c r="B6" s="178" t="s">
        <v>51</v>
      </c>
      <c r="C6" s="179"/>
      <c r="D6" s="141">
        <v>88623</v>
      </c>
      <c r="E6" s="141">
        <v>40616</v>
      </c>
      <c r="F6" s="6">
        <f>SUM(E6/D6*100)</f>
        <v>45.830089254482473</v>
      </c>
      <c r="K6" s="164">
        <f>SUM(D7:D8)</f>
        <v>88623</v>
      </c>
      <c r="L6" s="164">
        <f>SUM(E7:E8)</f>
        <v>40616</v>
      </c>
    </row>
    <row r="7" spans="2:13" ht="15.75" thickTop="1" x14ac:dyDescent="0.25">
      <c r="B7" s="180"/>
      <c r="C7" s="7" t="s">
        <v>17</v>
      </c>
      <c r="D7" s="8">
        <v>17793</v>
      </c>
      <c r="E7" s="8">
        <v>13699</v>
      </c>
      <c r="F7" s="9">
        <f>SUM(E7/D7*100)</f>
        <v>76.990951497780031</v>
      </c>
    </row>
    <row r="8" spans="2:13" ht="15.75" thickBot="1" x14ac:dyDescent="0.3">
      <c r="B8" s="181"/>
      <c r="C8" s="157" t="s">
        <v>18</v>
      </c>
      <c r="D8" s="10">
        <v>70830</v>
      </c>
      <c r="E8" s="10">
        <v>26917</v>
      </c>
      <c r="F8" s="11">
        <f t="shared" ref="F8:F25" si="0">SUM(E8/D8*100)</f>
        <v>38.002258929831996</v>
      </c>
      <c r="H8" s="165"/>
    </row>
    <row r="9" spans="2:13" ht="15.75" thickTop="1" x14ac:dyDescent="0.25">
      <c r="B9" s="182" t="s">
        <v>52</v>
      </c>
      <c r="C9" s="7" t="s">
        <v>19</v>
      </c>
      <c r="D9" s="8">
        <v>96</v>
      </c>
      <c r="E9" s="8">
        <v>45</v>
      </c>
      <c r="F9" s="9">
        <f t="shared" si="0"/>
        <v>46.875</v>
      </c>
    </row>
    <row r="10" spans="2:13" x14ac:dyDescent="0.25">
      <c r="B10" s="183"/>
      <c r="C10" s="12" t="s">
        <v>20</v>
      </c>
      <c r="D10" s="13">
        <v>496</v>
      </c>
      <c r="E10" s="13">
        <v>99</v>
      </c>
      <c r="F10" s="14">
        <f t="shared" si="0"/>
        <v>19.959677419354836</v>
      </c>
    </row>
    <row r="11" spans="2:13" x14ac:dyDescent="0.25">
      <c r="B11" s="183"/>
      <c r="C11" s="12" t="s">
        <v>21</v>
      </c>
      <c r="D11" s="13">
        <v>6763</v>
      </c>
      <c r="E11" s="13">
        <v>4374</v>
      </c>
      <c r="F11" s="14">
        <f t="shared" si="0"/>
        <v>64.675439893538368</v>
      </c>
    </row>
    <row r="12" spans="2:13" x14ac:dyDescent="0.25">
      <c r="B12" s="183"/>
      <c r="C12" s="12" t="s">
        <v>22</v>
      </c>
      <c r="D12" s="13">
        <v>0</v>
      </c>
      <c r="E12" s="13">
        <v>0</v>
      </c>
      <c r="F12" s="14" t="e">
        <f t="shared" si="0"/>
        <v>#DIV/0!</v>
      </c>
    </row>
    <row r="13" spans="2:13" x14ac:dyDescent="0.25">
      <c r="B13" s="183"/>
      <c r="C13" s="12" t="s">
        <v>23</v>
      </c>
      <c r="D13" s="13">
        <v>848</v>
      </c>
      <c r="E13" s="13">
        <v>430</v>
      </c>
      <c r="F13" s="14">
        <f>SUM(E13/D13*100)</f>
        <v>50.70754716981132</v>
      </c>
    </row>
    <row r="14" spans="2:13" ht="15.75" thickBot="1" x14ac:dyDescent="0.3">
      <c r="B14" s="184"/>
      <c r="C14" s="15" t="s">
        <v>24</v>
      </c>
      <c r="D14" s="16">
        <v>536</v>
      </c>
      <c r="E14" s="16">
        <v>30</v>
      </c>
      <c r="F14" s="17">
        <f t="shared" si="0"/>
        <v>5.5970149253731343</v>
      </c>
    </row>
    <row r="15" spans="2:13" ht="17.25" customHeight="1" thickTop="1" x14ac:dyDescent="0.25">
      <c r="B15" s="185" t="s">
        <v>53</v>
      </c>
      <c r="C15" s="186"/>
      <c r="D15" s="18">
        <v>98658</v>
      </c>
      <c r="E15" s="18">
        <v>42375</v>
      </c>
      <c r="F15" s="19">
        <f t="shared" si="0"/>
        <v>42.951407893936626</v>
      </c>
      <c r="H15" s="165"/>
    </row>
    <row r="16" spans="2:13" ht="17.25" customHeight="1" thickBot="1" x14ac:dyDescent="0.3">
      <c r="B16" s="174" t="s">
        <v>25</v>
      </c>
      <c r="C16" s="175"/>
      <c r="D16" s="96">
        <v>62179</v>
      </c>
      <c r="E16" s="96">
        <v>26812</v>
      </c>
      <c r="F16" s="97">
        <f t="shared" si="0"/>
        <v>43.120667749561747</v>
      </c>
      <c r="H16" s="165"/>
      <c r="I16" s="165"/>
      <c r="K16" s="161">
        <f>SUM(D17,D20)</f>
        <v>62179</v>
      </c>
      <c r="L16" s="161">
        <f>SUM(E17,E20)</f>
        <v>26812</v>
      </c>
      <c r="M16" s="161">
        <f>SUM(D6-D15)</f>
        <v>-10035</v>
      </c>
    </row>
    <row r="17" spans="2:9" ht="16.5" thickTop="1" thickBot="1" x14ac:dyDescent="0.3">
      <c r="B17" s="176" t="s">
        <v>26</v>
      </c>
      <c r="C17" s="177"/>
      <c r="D17" s="20">
        <v>50177</v>
      </c>
      <c r="E17" s="20">
        <v>21684</v>
      </c>
      <c r="F17" s="21">
        <f t="shared" si="0"/>
        <v>43.215018833330006</v>
      </c>
    </row>
    <row r="18" spans="2:9" x14ac:dyDescent="0.25">
      <c r="B18" s="189"/>
      <c r="C18" s="22" t="s">
        <v>27</v>
      </c>
      <c r="D18" s="23">
        <v>2474</v>
      </c>
      <c r="E18" s="23">
        <v>638</v>
      </c>
      <c r="F18" s="24">
        <f t="shared" si="0"/>
        <v>25.788197251414712</v>
      </c>
    </row>
    <row r="19" spans="2:9" ht="15.75" thickBot="1" x14ac:dyDescent="0.3">
      <c r="B19" s="190"/>
      <c r="C19" s="25" t="s">
        <v>28</v>
      </c>
      <c r="D19" s="26">
        <v>4213</v>
      </c>
      <c r="E19" s="26">
        <v>1954</v>
      </c>
      <c r="F19" s="27">
        <f t="shared" si="0"/>
        <v>46.380251602183719</v>
      </c>
    </row>
    <row r="20" spans="2:9" ht="15.75" thickBot="1" x14ac:dyDescent="0.3">
      <c r="B20" s="191" t="s">
        <v>29</v>
      </c>
      <c r="C20" s="192"/>
      <c r="D20" s="28">
        <v>12002</v>
      </c>
      <c r="E20" s="28">
        <v>5128</v>
      </c>
      <c r="F20" s="29">
        <f t="shared" si="0"/>
        <v>42.72621229795034</v>
      </c>
      <c r="H20" s="161">
        <f>SUM(D17,D20)</f>
        <v>62179</v>
      </c>
      <c r="I20" s="161">
        <f>SUM(E17,E20)</f>
        <v>26812</v>
      </c>
    </row>
    <row r="21" spans="2:9" x14ac:dyDescent="0.25">
      <c r="B21" s="189"/>
      <c r="C21" s="22" t="s">
        <v>30</v>
      </c>
      <c r="D21" s="23">
        <v>3873</v>
      </c>
      <c r="E21" s="23">
        <v>1415</v>
      </c>
      <c r="F21" s="24">
        <f t="shared" si="0"/>
        <v>36.534985799122126</v>
      </c>
    </row>
    <row r="22" spans="2:9" x14ac:dyDescent="0.25">
      <c r="B22" s="190"/>
      <c r="C22" s="12" t="s">
        <v>31</v>
      </c>
      <c r="D22" s="13">
        <v>1911</v>
      </c>
      <c r="E22" s="13">
        <v>424</v>
      </c>
      <c r="F22" s="14">
        <f t="shared" si="0"/>
        <v>22.18733647305076</v>
      </c>
    </row>
    <row r="23" spans="2:9" x14ac:dyDescent="0.25">
      <c r="B23" s="190"/>
      <c r="C23" s="12" t="s">
        <v>32</v>
      </c>
      <c r="D23" s="13">
        <v>2282</v>
      </c>
      <c r="E23" s="13">
        <v>1083</v>
      </c>
      <c r="F23" s="14">
        <f t="shared" si="0"/>
        <v>47.458369851007888</v>
      </c>
      <c r="H23" s="165"/>
    </row>
    <row r="24" spans="2:9" x14ac:dyDescent="0.25">
      <c r="B24" s="190"/>
      <c r="C24" s="48" t="s">
        <v>64</v>
      </c>
      <c r="D24" s="49">
        <v>22</v>
      </c>
      <c r="E24" s="49">
        <v>22</v>
      </c>
      <c r="F24" s="50">
        <f t="shared" si="0"/>
        <v>100</v>
      </c>
      <c r="H24" s="165"/>
    </row>
    <row r="25" spans="2:9" x14ac:dyDescent="0.25">
      <c r="B25" s="190"/>
      <c r="C25" s="12" t="s">
        <v>33</v>
      </c>
      <c r="D25" s="13">
        <v>2535</v>
      </c>
      <c r="E25" s="13">
        <v>1109</v>
      </c>
      <c r="F25" s="14">
        <f t="shared" si="0"/>
        <v>43.747534516765285</v>
      </c>
    </row>
    <row r="26" spans="2:9" x14ac:dyDescent="0.25">
      <c r="B26" s="190"/>
      <c r="C26" s="48" t="s">
        <v>65</v>
      </c>
      <c r="D26" s="49">
        <v>954</v>
      </c>
      <c r="E26" s="49">
        <v>948</v>
      </c>
      <c r="F26" s="50">
        <f>SUM(E26/D26*100)</f>
        <v>99.371069182389931</v>
      </c>
    </row>
    <row r="27" spans="2:9" x14ac:dyDescent="0.25">
      <c r="B27" s="190"/>
      <c r="C27" s="48" t="s">
        <v>66</v>
      </c>
      <c r="D27" s="49">
        <v>118</v>
      </c>
      <c r="E27" s="49">
        <v>117</v>
      </c>
      <c r="F27" s="50">
        <f>SUM(E27/D27*100)</f>
        <v>99.152542372881356</v>
      </c>
    </row>
    <row r="28" spans="2:9" x14ac:dyDescent="0.25">
      <c r="B28" s="190"/>
      <c r="C28" s="169" t="s">
        <v>34</v>
      </c>
      <c r="D28" s="170">
        <v>0</v>
      </c>
      <c r="E28" s="170">
        <v>0</v>
      </c>
      <c r="F28" s="171" t="e">
        <f>SUM(E28/D28*100)</f>
        <v>#DIV/0!</v>
      </c>
      <c r="H28" s="165"/>
      <c r="I28" s="165"/>
    </row>
    <row r="29" spans="2:9" x14ac:dyDescent="0.25">
      <c r="B29" s="190"/>
      <c r="C29" s="169" t="s">
        <v>45</v>
      </c>
      <c r="D29" s="170">
        <v>0</v>
      </c>
      <c r="E29" s="170">
        <v>0</v>
      </c>
      <c r="F29" s="171" t="e">
        <f>SUM(E29/D29*100)</f>
        <v>#DIV/0!</v>
      </c>
    </row>
    <row r="30" spans="2:9" ht="15" customHeight="1" x14ac:dyDescent="0.25">
      <c r="B30" s="190"/>
      <c r="C30" s="169" t="s">
        <v>46</v>
      </c>
      <c r="D30" s="170">
        <v>0</v>
      </c>
      <c r="E30" s="170">
        <v>0</v>
      </c>
      <c r="F30" s="171" t="e">
        <f>SUM(E30/D30*100)</f>
        <v>#DIV/0!</v>
      </c>
    </row>
    <row r="31" spans="2:9" ht="28.5" customHeight="1" x14ac:dyDescent="0.25">
      <c r="B31" s="190"/>
      <c r="C31" s="60" t="s">
        <v>67</v>
      </c>
      <c r="D31" s="61">
        <v>121</v>
      </c>
      <c r="E31" s="111"/>
      <c r="F31" s="62" t="s">
        <v>59</v>
      </c>
    </row>
    <row r="32" spans="2:9" ht="15.75" thickBot="1" x14ac:dyDescent="0.3">
      <c r="B32" s="181"/>
      <c r="C32" s="15" t="s">
        <v>35</v>
      </c>
      <c r="D32" s="16">
        <v>208</v>
      </c>
      <c r="E32" s="16">
        <v>32</v>
      </c>
      <c r="F32" s="17">
        <f t="shared" ref="F32:F44" si="1">SUM(E32/D32*100)</f>
        <v>15.384615384615385</v>
      </c>
    </row>
    <row r="33" spans="2:9" ht="14.25" customHeight="1" thickTop="1" x14ac:dyDescent="0.25">
      <c r="B33" s="193" t="s">
        <v>71</v>
      </c>
      <c r="C33" s="194"/>
      <c r="D33" s="98">
        <v>859</v>
      </c>
      <c r="E33" s="98">
        <v>434</v>
      </c>
      <c r="F33" s="99">
        <f t="shared" si="1"/>
        <v>50.523864959254951</v>
      </c>
    </row>
    <row r="34" spans="2:9" ht="15" customHeight="1" x14ac:dyDescent="0.25">
      <c r="B34" s="195" t="s">
        <v>69</v>
      </c>
      <c r="C34" s="196"/>
      <c r="D34" s="51">
        <v>190</v>
      </c>
      <c r="E34" s="51">
        <v>190</v>
      </c>
      <c r="F34" s="52">
        <f t="shared" si="1"/>
        <v>100</v>
      </c>
    </row>
    <row r="35" spans="2:9" ht="16.5" customHeight="1" x14ac:dyDescent="0.25">
      <c r="B35" s="187" t="s">
        <v>58</v>
      </c>
      <c r="C35" s="188"/>
      <c r="D35" s="100">
        <v>7710</v>
      </c>
      <c r="E35" s="100">
        <v>4912</v>
      </c>
      <c r="F35" s="101">
        <f t="shared" si="1"/>
        <v>63.709468223086894</v>
      </c>
    </row>
    <row r="36" spans="2:9" ht="16.5" customHeight="1" x14ac:dyDescent="0.25">
      <c r="B36" s="195" t="s">
        <v>70</v>
      </c>
      <c r="C36" s="196"/>
      <c r="D36" s="49">
        <v>12</v>
      </c>
      <c r="E36" s="49">
        <v>12</v>
      </c>
      <c r="F36" s="50">
        <f t="shared" si="1"/>
        <v>100</v>
      </c>
    </row>
    <row r="37" spans="2:9" ht="15.75" customHeight="1" thickBot="1" x14ac:dyDescent="0.3">
      <c r="B37" s="205" t="s">
        <v>50</v>
      </c>
      <c r="C37" s="206"/>
      <c r="D37" s="102">
        <v>0</v>
      </c>
      <c r="E37" s="102">
        <v>0</v>
      </c>
      <c r="F37" s="103" t="e">
        <f t="shared" si="1"/>
        <v>#DIV/0!</v>
      </c>
    </row>
    <row r="38" spans="2:9" ht="15" customHeight="1" thickTop="1" x14ac:dyDescent="0.25">
      <c r="B38" s="207" t="s">
        <v>36</v>
      </c>
      <c r="C38" s="208"/>
      <c r="D38" s="104">
        <v>615</v>
      </c>
      <c r="E38" s="104">
        <v>40</v>
      </c>
      <c r="F38" s="105">
        <f t="shared" si="1"/>
        <v>6.5040650406504072</v>
      </c>
    </row>
    <row r="39" spans="2:9" ht="17.25" customHeight="1" thickBot="1" x14ac:dyDescent="0.3">
      <c r="B39" s="209" t="s">
        <v>47</v>
      </c>
      <c r="C39" s="210"/>
      <c r="D39" s="32">
        <v>18</v>
      </c>
      <c r="E39" s="32">
        <v>1</v>
      </c>
      <c r="F39" s="33">
        <f t="shared" si="1"/>
        <v>5.5555555555555554</v>
      </c>
    </row>
    <row r="40" spans="2:9" ht="16.5" customHeight="1" thickTop="1" thickBot="1" x14ac:dyDescent="0.3">
      <c r="B40" s="211" t="s">
        <v>37</v>
      </c>
      <c r="C40" s="212"/>
      <c r="D40" s="96">
        <v>0</v>
      </c>
      <c r="E40" s="96">
        <v>0</v>
      </c>
      <c r="F40" s="97" t="e">
        <f t="shared" si="1"/>
        <v>#DIV/0!</v>
      </c>
    </row>
    <row r="41" spans="2:9" ht="28.5" customHeight="1" thickTop="1" thickBot="1" x14ac:dyDescent="0.3">
      <c r="B41" s="215" t="s">
        <v>38</v>
      </c>
      <c r="C41" s="216"/>
      <c r="D41" s="34">
        <v>1477</v>
      </c>
      <c r="E41" s="34">
        <v>755</v>
      </c>
      <c r="F41" s="35">
        <f t="shared" si="1"/>
        <v>51.117129316181455</v>
      </c>
      <c r="I41" s="165"/>
    </row>
    <row r="42" spans="2:9" ht="16.5" customHeight="1" thickBot="1" x14ac:dyDescent="0.3">
      <c r="B42" s="217" t="s">
        <v>39</v>
      </c>
      <c r="C42" s="218"/>
      <c r="D42" s="34">
        <v>9941</v>
      </c>
      <c r="E42" s="34">
        <v>4434</v>
      </c>
      <c r="F42" s="35">
        <f t="shared" si="1"/>
        <v>44.60315863595212</v>
      </c>
    </row>
    <row r="43" spans="2:9" ht="15.75" customHeight="1" thickBot="1" x14ac:dyDescent="0.3">
      <c r="B43" s="219" t="s">
        <v>40</v>
      </c>
      <c r="C43" s="220"/>
      <c r="D43" s="36">
        <v>5676</v>
      </c>
      <c r="E43" s="36">
        <v>2657</v>
      </c>
      <c r="F43" s="37">
        <f t="shared" si="1"/>
        <v>46.811134601832279</v>
      </c>
    </row>
    <row r="44" spans="2:9" ht="18.75" customHeight="1" thickTop="1" x14ac:dyDescent="0.25">
      <c r="B44" s="221" t="s">
        <v>41</v>
      </c>
      <c r="C44" s="222"/>
      <c r="D44" s="26">
        <v>550</v>
      </c>
      <c r="E44" s="26">
        <v>517</v>
      </c>
      <c r="F44" s="27">
        <f t="shared" si="1"/>
        <v>94</v>
      </c>
    </row>
    <row r="45" spans="2:9" ht="14.25" customHeight="1" x14ac:dyDescent="0.25">
      <c r="B45" s="199" t="s">
        <v>60</v>
      </c>
      <c r="C45" s="200"/>
      <c r="D45" s="53">
        <v>1665</v>
      </c>
      <c r="E45" s="109"/>
      <c r="F45" s="55" t="s">
        <v>59</v>
      </c>
    </row>
    <row r="46" spans="2:9" ht="13.5" customHeight="1" x14ac:dyDescent="0.25">
      <c r="B46" s="223" t="s">
        <v>42</v>
      </c>
      <c r="C46" s="224"/>
      <c r="D46" s="26">
        <v>440</v>
      </c>
      <c r="E46" s="26">
        <v>46</v>
      </c>
      <c r="F46" s="27">
        <f>SUM(E46/D46*100)</f>
        <v>10.454545454545453</v>
      </c>
    </row>
    <row r="47" spans="2:9" ht="15" customHeight="1" x14ac:dyDescent="0.25">
      <c r="B47" s="201" t="s">
        <v>61</v>
      </c>
      <c r="C47" s="202"/>
      <c r="D47" s="54">
        <v>761</v>
      </c>
      <c r="E47" s="110"/>
      <c r="F47" s="63" t="s">
        <v>59</v>
      </c>
    </row>
    <row r="48" spans="2:9" ht="13.5" customHeight="1" thickBot="1" x14ac:dyDescent="0.3">
      <c r="B48" s="203" t="s">
        <v>43</v>
      </c>
      <c r="C48" s="204"/>
      <c r="D48" s="10">
        <v>6785</v>
      </c>
      <c r="E48" s="10">
        <v>1768</v>
      </c>
      <c r="F48" s="11">
        <f>SUM(E48/D48*100)</f>
        <v>26.057479734708917</v>
      </c>
    </row>
    <row r="49" spans="1:6" ht="10.5" customHeight="1" thickTop="1" x14ac:dyDescent="0.25">
      <c r="C49" s="2"/>
      <c r="D49" s="2"/>
      <c r="E49" s="2"/>
      <c r="F49" s="2"/>
    </row>
    <row r="50" spans="1:6" ht="15.75" thickBot="1" x14ac:dyDescent="0.3">
      <c r="B50" s="3" t="s">
        <v>54</v>
      </c>
    </row>
    <row r="51" spans="1:6" ht="15.75" thickBot="1" x14ac:dyDescent="0.3">
      <c r="B51" s="213" t="s">
        <v>73</v>
      </c>
      <c r="C51" s="214"/>
      <c r="D51" s="56">
        <f>SUM(D41:D43)</f>
        <v>17094</v>
      </c>
      <c r="E51" s="56">
        <f>SUM(E41:E43)</f>
        <v>7846</v>
      </c>
      <c r="F51" s="57">
        <f>SUM(E51/D51*100)</f>
        <v>45.8991458991459</v>
      </c>
    </row>
    <row r="52" spans="1:6" ht="15.75" thickBot="1" x14ac:dyDescent="0.3">
      <c r="B52" s="3" t="s">
        <v>62</v>
      </c>
    </row>
    <row r="53" spans="1:6" ht="15.75" thickBot="1" x14ac:dyDescent="0.3">
      <c r="B53" s="197" t="s">
        <v>63</v>
      </c>
      <c r="C53" s="198"/>
      <c r="D53" s="58">
        <f>SUM(D24,D26:D27,D34,D36)</f>
        <v>1296</v>
      </c>
      <c r="E53" s="58">
        <f>SUM(E24,E26:E27,E34,E36)</f>
        <v>1289</v>
      </c>
      <c r="F53" s="59">
        <f>SUM(E53/D53*100)</f>
        <v>99.459876543209873</v>
      </c>
    </row>
    <row r="54" spans="1:6" ht="15.75" thickBot="1" x14ac:dyDescent="0.3">
      <c r="B54" s="197" t="s">
        <v>72</v>
      </c>
      <c r="C54" s="198"/>
      <c r="D54" s="58">
        <f>SUM(D24,D26:D27)</f>
        <v>1094</v>
      </c>
      <c r="E54" s="58">
        <f>SUM(E24,E26:E27)</f>
        <v>1087</v>
      </c>
      <c r="F54" s="59">
        <f>SUM(E54/D54*100)</f>
        <v>99.360146252285205</v>
      </c>
    </row>
    <row r="55" spans="1:6" ht="13.5" customHeight="1" x14ac:dyDescent="0.25">
      <c r="A55" s="91"/>
      <c r="B55" s="93" t="s">
        <v>98</v>
      </c>
      <c r="C55" s="93"/>
    </row>
    <row r="56" spans="1:6" ht="14.25" customHeight="1" x14ac:dyDescent="0.25">
      <c r="A56" s="91"/>
      <c r="B56" s="92" t="s">
        <v>76</v>
      </c>
      <c r="C56" s="93" t="s">
        <v>81</v>
      </c>
    </row>
    <row r="57" spans="1:6" ht="13.5" customHeight="1" x14ac:dyDescent="0.25">
      <c r="A57" s="91"/>
      <c r="B57" s="92">
        <v>2</v>
      </c>
      <c r="C57" s="93" t="s">
        <v>79</v>
      </c>
    </row>
    <row r="58" spans="1:6" ht="12.75" customHeight="1" x14ac:dyDescent="0.25">
      <c r="A58" s="91"/>
      <c r="B58" s="92">
        <v>3</v>
      </c>
      <c r="C58" s="93" t="s">
        <v>80</v>
      </c>
    </row>
    <row r="59" spans="1:6" ht="13.5" customHeight="1" x14ac:dyDescent="0.25">
      <c r="A59" s="91"/>
      <c r="B59" s="92">
        <v>4</v>
      </c>
      <c r="C59" s="93" t="s">
        <v>55</v>
      </c>
    </row>
    <row r="60" spans="1:6" ht="15" customHeight="1" x14ac:dyDescent="0.25">
      <c r="A60" s="91"/>
      <c r="B60" s="92">
        <v>5</v>
      </c>
      <c r="C60" s="93" t="s">
        <v>56</v>
      </c>
    </row>
    <row r="61" spans="1:6" ht="12.75" customHeight="1" x14ac:dyDescent="0.25">
      <c r="A61" s="91"/>
      <c r="B61" s="93"/>
      <c r="C61" s="93" t="s">
        <v>85</v>
      </c>
    </row>
    <row r="62" spans="1:6" ht="12.75" customHeight="1" x14ac:dyDescent="0.25">
      <c r="A62" s="91"/>
      <c r="B62" s="93"/>
      <c r="C62" s="140" t="s">
        <v>86</v>
      </c>
    </row>
    <row r="63" spans="1:6" ht="12.75" customHeight="1" x14ac:dyDescent="0.25">
      <c r="B63" s="2"/>
      <c r="C63" s="108"/>
    </row>
    <row r="64" spans="1:6" x14ac:dyDescent="0.25">
      <c r="C64" s="2"/>
    </row>
  </sheetData>
  <mergeCells count="29">
    <mergeCell ref="B54:C54"/>
    <mergeCell ref="B36:C36"/>
    <mergeCell ref="B45:C45"/>
    <mergeCell ref="B47:C47"/>
    <mergeCell ref="B53:C53"/>
    <mergeCell ref="B48:C48"/>
    <mergeCell ref="B37:C37"/>
    <mergeCell ref="B38:C38"/>
    <mergeCell ref="B39:C39"/>
    <mergeCell ref="B40:C40"/>
    <mergeCell ref="B51:C51"/>
    <mergeCell ref="B41:C41"/>
    <mergeCell ref="B42:C42"/>
    <mergeCell ref="B43:C43"/>
    <mergeCell ref="B44:C44"/>
    <mergeCell ref="B46:C46"/>
    <mergeCell ref="B35:C35"/>
    <mergeCell ref="B18:B19"/>
    <mergeCell ref="B20:C20"/>
    <mergeCell ref="B21:B32"/>
    <mergeCell ref="B33:C33"/>
    <mergeCell ref="B34:C34"/>
    <mergeCell ref="B5:C5"/>
    <mergeCell ref="B16:C16"/>
    <mergeCell ref="B17:C17"/>
    <mergeCell ref="B6:C6"/>
    <mergeCell ref="B7:B8"/>
    <mergeCell ref="B9:B14"/>
    <mergeCell ref="B15:C15"/>
  </mergeCells>
  <printOptions verticalCentered="1"/>
  <pageMargins left="0" right="0" top="0" bottom="0" header="0" footer="0"/>
  <pageSetup paperSize="9" scale="80" fitToWidth="0" orientation="portrait" r:id="rId1"/>
  <ignoredErrors>
    <ignoredError sqref="B56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I61"/>
  <sheetViews>
    <sheetView zoomScale="120" zoomScaleNormal="120" workbookViewId="0">
      <selection activeCell="B1" sqref="B1"/>
    </sheetView>
  </sheetViews>
  <sheetFormatPr defaultRowHeight="15" x14ac:dyDescent="0.25"/>
  <cols>
    <col min="1" max="1" width="2.42578125" style="160" customWidth="1"/>
    <col min="2" max="2" width="3.28515625" style="160" customWidth="1"/>
    <col min="3" max="3" width="83.7109375" style="160" customWidth="1"/>
    <col min="4" max="4" width="15.85546875" style="160" customWidth="1"/>
    <col min="5" max="5" width="15" style="160" customWidth="1"/>
    <col min="6" max="6" width="10.7109375" style="160" customWidth="1"/>
    <col min="7" max="7" width="3.85546875" style="160" customWidth="1"/>
    <col min="8" max="8" width="6" style="160" customWidth="1"/>
    <col min="9" max="9" width="6.5703125" style="160" customWidth="1"/>
    <col min="10" max="16384" width="9.140625" style="160"/>
  </cols>
  <sheetData>
    <row r="1" spans="2:9" x14ac:dyDescent="0.25">
      <c r="B1" s="3" t="s">
        <v>82</v>
      </c>
      <c r="C1" s="2"/>
      <c r="D1" s="2"/>
      <c r="E1" s="2"/>
      <c r="F1" s="2"/>
    </row>
    <row r="2" spans="2:9" ht="15.75" thickBot="1" x14ac:dyDescent="0.3">
      <c r="B2" s="3" t="s">
        <v>92</v>
      </c>
      <c r="C2" s="2"/>
      <c r="D2" s="2"/>
      <c r="E2" s="2"/>
      <c r="F2" s="2"/>
    </row>
    <row r="3" spans="2:9" ht="62.25" customHeight="1" thickTop="1" x14ac:dyDescent="0.25">
      <c r="B3" s="172" t="s">
        <v>12</v>
      </c>
      <c r="C3" s="173"/>
      <c r="D3" s="158" t="s">
        <v>90</v>
      </c>
      <c r="E3" s="38" t="s">
        <v>49</v>
      </c>
      <c r="F3" s="4" t="s">
        <v>44</v>
      </c>
    </row>
    <row r="4" spans="2:9" ht="18.75" customHeight="1" thickBot="1" x14ac:dyDescent="0.3">
      <c r="B4" s="178" t="s">
        <v>51</v>
      </c>
      <c r="C4" s="179"/>
      <c r="D4" s="5">
        <v>43696</v>
      </c>
      <c r="E4" s="5">
        <v>20616</v>
      </c>
      <c r="F4" s="6">
        <f t="shared" ref="F4:F28" si="0">SUM(E4/D4*100)</f>
        <v>47.180519956060053</v>
      </c>
      <c r="H4" s="161">
        <f>SUM(D5:D6)</f>
        <v>43696</v>
      </c>
      <c r="I4" s="161">
        <f>SUM(E5:E6)</f>
        <v>20616</v>
      </c>
    </row>
    <row r="5" spans="2:9" ht="15.75" thickTop="1" x14ac:dyDescent="0.25">
      <c r="B5" s="180"/>
      <c r="C5" s="7" t="s">
        <v>17</v>
      </c>
      <c r="D5" s="8">
        <v>9033</v>
      </c>
      <c r="E5" s="8">
        <v>7010</v>
      </c>
      <c r="F5" s="9">
        <f t="shared" si="0"/>
        <v>77.604339643529286</v>
      </c>
      <c r="H5" s="163"/>
      <c r="I5" s="163"/>
    </row>
    <row r="6" spans="2:9" ht="15.75" thickBot="1" x14ac:dyDescent="0.3">
      <c r="B6" s="181"/>
      <c r="C6" s="157" t="s">
        <v>18</v>
      </c>
      <c r="D6" s="10">
        <v>34663</v>
      </c>
      <c r="E6" s="10">
        <v>13606</v>
      </c>
      <c r="F6" s="11">
        <f t="shared" si="0"/>
        <v>39.25222860110204</v>
      </c>
      <c r="H6" s="162"/>
      <c r="I6" s="162"/>
    </row>
    <row r="7" spans="2:9" ht="15.75" customHeight="1" thickTop="1" x14ac:dyDescent="0.25">
      <c r="B7" s="182" t="s">
        <v>52</v>
      </c>
      <c r="C7" s="7" t="s">
        <v>19</v>
      </c>
      <c r="D7" s="8">
        <v>42</v>
      </c>
      <c r="E7" s="8">
        <v>17</v>
      </c>
      <c r="F7" s="9">
        <f t="shared" si="0"/>
        <v>40.476190476190474</v>
      </c>
      <c r="H7" s="162"/>
      <c r="I7" s="162"/>
    </row>
    <row r="8" spans="2:9" x14ac:dyDescent="0.25">
      <c r="B8" s="183"/>
      <c r="C8" s="12" t="s">
        <v>20</v>
      </c>
      <c r="D8" s="13">
        <v>192</v>
      </c>
      <c r="E8" s="13">
        <v>51</v>
      </c>
      <c r="F8" s="14">
        <f t="shared" si="0"/>
        <v>26.5625</v>
      </c>
      <c r="H8" s="162"/>
      <c r="I8" s="162"/>
    </row>
    <row r="9" spans="2:9" x14ac:dyDescent="0.25">
      <c r="B9" s="183"/>
      <c r="C9" s="12" t="s">
        <v>21</v>
      </c>
      <c r="D9" s="13">
        <v>4671</v>
      </c>
      <c r="E9" s="13">
        <v>2922</v>
      </c>
      <c r="F9" s="14">
        <f t="shared" si="0"/>
        <v>62.556197816313421</v>
      </c>
      <c r="H9" s="162"/>
      <c r="I9" s="162"/>
    </row>
    <row r="10" spans="2:9" x14ac:dyDescent="0.25">
      <c r="B10" s="183"/>
      <c r="C10" s="12" t="s">
        <v>22</v>
      </c>
      <c r="D10" s="13">
        <v>0</v>
      </c>
      <c r="E10" s="13">
        <v>0</v>
      </c>
      <c r="F10" s="14" t="e">
        <f t="shared" si="0"/>
        <v>#DIV/0!</v>
      </c>
      <c r="H10" s="162"/>
      <c r="I10" s="162"/>
    </row>
    <row r="11" spans="2:9" x14ac:dyDescent="0.25">
      <c r="B11" s="183"/>
      <c r="C11" s="12" t="s">
        <v>23</v>
      </c>
      <c r="D11" s="13">
        <v>202</v>
      </c>
      <c r="E11" s="13">
        <v>83</v>
      </c>
      <c r="F11" s="14">
        <f t="shared" si="0"/>
        <v>41.089108910891085</v>
      </c>
      <c r="H11" s="162"/>
      <c r="I11" s="162"/>
    </row>
    <row r="12" spans="2:9" ht="15.75" thickBot="1" x14ac:dyDescent="0.3">
      <c r="B12" s="184"/>
      <c r="C12" s="15" t="s">
        <v>24</v>
      </c>
      <c r="D12" s="16">
        <v>223</v>
      </c>
      <c r="E12" s="16">
        <v>16</v>
      </c>
      <c r="F12" s="17">
        <f t="shared" si="0"/>
        <v>7.1748878923766819</v>
      </c>
      <c r="H12" s="162"/>
      <c r="I12" s="162"/>
    </row>
    <row r="13" spans="2:9" ht="22.5" customHeight="1" thickTop="1" x14ac:dyDescent="0.25">
      <c r="B13" s="185" t="s">
        <v>53</v>
      </c>
      <c r="C13" s="186"/>
      <c r="D13" s="18">
        <v>48642</v>
      </c>
      <c r="E13" s="18">
        <v>21306</v>
      </c>
      <c r="F13" s="19">
        <f t="shared" si="0"/>
        <v>43.801652892561982</v>
      </c>
      <c r="H13" s="163"/>
      <c r="I13" s="163"/>
    </row>
    <row r="14" spans="2:9" ht="21.75" customHeight="1" thickBot="1" x14ac:dyDescent="0.3">
      <c r="B14" s="233" t="s">
        <v>25</v>
      </c>
      <c r="C14" s="234"/>
      <c r="D14" s="64">
        <v>30535</v>
      </c>
      <c r="E14" s="64">
        <v>13123</v>
      </c>
      <c r="F14" s="65">
        <f t="shared" si="0"/>
        <v>42.976911740625511</v>
      </c>
      <c r="H14" s="161">
        <f>SUM(D15,D18)</f>
        <v>30535</v>
      </c>
      <c r="I14" s="161">
        <f>SUM(E15,E18)</f>
        <v>13123</v>
      </c>
    </row>
    <row r="15" spans="2:9" ht="16.5" customHeight="1" thickTop="1" thickBot="1" x14ac:dyDescent="0.3">
      <c r="B15" s="176" t="s">
        <v>26</v>
      </c>
      <c r="C15" s="177"/>
      <c r="D15" s="20">
        <v>24938</v>
      </c>
      <c r="E15" s="20">
        <v>10798</v>
      </c>
      <c r="F15" s="21">
        <f t="shared" si="0"/>
        <v>43.299382468521934</v>
      </c>
    </row>
    <row r="16" spans="2:9" x14ac:dyDescent="0.25">
      <c r="B16" s="189"/>
      <c r="C16" s="22" t="s">
        <v>27</v>
      </c>
      <c r="D16" s="23">
        <v>843</v>
      </c>
      <c r="E16" s="23">
        <v>185</v>
      </c>
      <c r="F16" s="24">
        <f t="shared" si="0"/>
        <v>21.945432977461447</v>
      </c>
    </row>
    <row r="17" spans="2:6" ht="15.75" thickBot="1" x14ac:dyDescent="0.3">
      <c r="B17" s="190"/>
      <c r="C17" s="25" t="s">
        <v>28</v>
      </c>
      <c r="D17" s="26">
        <v>1994</v>
      </c>
      <c r="E17" s="26">
        <v>939</v>
      </c>
      <c r="F17" s="27">
        <f t="shared" si="0"/>
        <v>47.091273821464391</v>
      </c>
    </row>
    <row r="18" spans="2:6" ht="15.75" customHeight="1" thickBot="1" x14ac:dyDescent="0.3">
      <c r="B18" s="191" t="s">
        <v>29</v>
      </c>
      <c r="C18" s="192"/>
      <c r="D18" s="28">
        <v>5597</v>
      </c>
      <c r="E18" s="28">
        <v>2325</v>
      </c>
      <c r="F18" s="29">
        <f t="shared" si="0"/>
        <v>41.540110773628733</v>
      </c>
    </row>
    <row r="19" spans="2:6" x14ac:dyDescent="0.25">
      <c r="B19" s="189"/>
      <c r="C19" s="22" t="s">
        <v>30</v>
      </c>
      <c r="D19" s="23">
        <v>2158</v>
      </c>
      <c r="E19" s="23">
        <v>778</v>
      </c>
      <c r="F19" s="24">
        <f t="shared" si="0"/>
        <v>36.051899907321591</v>
      </c>
    </row>
    <row r="20" spans="2:6" x14ac:dyDescent="0.25">
      <c r="B20" s="190"/>
      <c r="C20" s="12" t="s">
        <v>31</v>
      </c>
      <c r="D20" s="13">
        <v>1086</v>
      </c>
      <c r="E20" s="13">
        <v>280</v>
      </c>
      <c r="F20" s="14">
        <f t="shared" si="0"/>
        <v>25.78268876611418</v>
      </c>
    </row>
    <row r="21" spans="2:6" x14ac:dyDescent="0.25">
      <c r="B21" s="190"/>
      <c r="C21" s="12" t="s">
        <v>32</v>
      </c>
      <c r="D21" s="13">
        <v>702</v>
      </c>
      <c r="E21" s="13">
        <v>337</v>
      </c>
      <c r="F21" s="14">
        <f t="shared" si="0"/>
        <v>48.005698005698008</v>
      </c>
    </row>
    <row r="22" spans="2:6" x14ac:dyDescent="0.25">
      <c r="B22" s="190"/>
      <c r="C22" s="48" t="s">
        <v>64</v>
      </c>
      <c r="D22" s="49">
        <v>7</v>
      </c>
      <c r="E22" s="49">
        <v>7</v>
      </c>
      <c r="F22" s="50">
        <f t="shared" si="0"/>
        <v>100</v>
      </c>
    </row>
    <row r="23" spans="2:6" x14ac:dyDescent="0.25">
      <c r="B23" s="190"/>
      <c r="C23" s="12" t="s">
        <v>33</v>
      </c>
      <c r="D23" s="13">
        <v>943</v>
      </c>
      <c r="E23" s="13">
        <v>367</v>
      </c>
      <c r="F23" s="14">
        <f t="shared" si="0"/>
        <v>38.918345705196181</v>
      </c>
    </row>
    <row r="24" spans="2:6" ht="16.5" customHeight="1" x14ac:dyDescent="0.25">
      <c r="B24" s="190"/>
      <c r="C24" s="48" t="s">
        <v>65</v>
      </c>
      <c r="D24" s="49">
        <v>489</v>
      </c>
      <c r="E24" s="49">
        <v>488</v>
      </c>
      <c r="F24" s="50">
        <f t="shared" si="0"/>
        <v>99.795501022494889</v>
      </c>
    </row>
    <row r="25" spans="2:6" ht="15.75" customHeight="1" x14ac:dyDescent="0.25">
      <c r="B25" s="190"/>
      <c r="C25" s="48" t="s">
        <v>66</v>
      </c>
      <c r="D25" s="49">
        <v>55</v>
      </c>
      <c r="E25" s="49">
        <v>54</v>
      </c>
      <c r="F25" s="50">
        <f t="shared" si="0"/>
        <v>98.181818181818187</v>
      </c>
    </row>
    <row r="26" spans="2:6" x14ac:dyDescent="0.25">
      <c r="B26" s="190"/>
      <c r="C26" s="169" t="s">
        <v>34</v>
      </c>
      <c r="D26" s="170">
        <v>0</v>
      </c>
      <c r="E26" s="170">
        <v>0</v>
      </c>
      <c r="F26" s="171" t="e">
        <f t="shared" si="0"/>
        <v>#DIV/0!</v>
      </c>
    </row>
    <row r="27" spans="2:6" ht="17.25" customHeight="1" x14ac:dyDescent="0.25">
      <c r="B27" s="190"/>
      <c r="C27" s="169" t="s">
        <v>45</v>
      </c>
      <c r="D27" s="170">
        <v>0</v>
      </c>
      <c r="E27" s="170">
        <v>0</v>
      </c>
      <c r="F27" s="171" t="e">
        <f t="shared" si="0"/>
        <v>#DIV/0!</v>
      </c>
    </row>
    <row r="28" spans="2:6" ht="16.5" customHeight="1" x14ac:dyDescent="0.25">
      <c r="B28" s="190"/>
      <c r="C28" s="169" t="s">
        <v>46</v>
      </c>
      <c r="D28" s="170">
        <v>0</v>
      </c>
      <c r="E28" s="170">
        <v>0</v>
      </c>
      <c r="F28" s="171" t="e">
        <f t="shared" si="0"/>
        <v>#DIV/0!</v>
      </c>
    </row>
    <row r="29" spans="2:6" ht="32.25" customHeight="1" x14ac:dyDescent="0.25">
      <c r="B29" s="190"/>
      <c r="C29" s="60" t="s">
        <v>67</v>
      </c>
      <c r="D29" s="61">
        <v>43</v>
      </c>
      <c r="E29" s="111"/>
      <c r="F29" s="62" t="s">
        <v>59</v>
      </c>
    </row>
    <row r="30" spans="2:6" ht="18.75" customHeight="1" thickBot="1" x14ac:dyDescent="0.3">
      <c r="B30" s="181"/>
      <c r="C30" s="15" t="s">
        <v>35</v>
      </c>
      <c r="D30" s="16">
        <v>121</v>
      </c>
      <c r="E30" s="16">
        <v>21</v>
      </c>
      <c r="F30" s="17">
        <f t="shared" ref="F30:F42" si="1">SUM(E30/D30*100)</f>
        <v>17.355371900826448</v>
      </c>
    </row>
    <row r="31" spans="2:6" ht="16.5" customHeight="1" thickTop="1" x14ac:dyDescent="0.25">
      <c r="B31" s="231" t="s">
        <v>71</v>
      </c>
      <c r="C31" s="232"/>
      <c r="D31" s="66">
        <v>204</v>
      </c>
      <c r="E31" s="66">
        <v>83</v>
      </c>
      <c r="F31" s="67">
        <f t="shared" si="1"/>
        <v>40.686274509803923</v>
      </c>
    </row>
    <row r="32" spans="2:6" ht="17.25" customHeight="1" x14ac:dyDescent="0.25">
      <c r="B32" s="195" t="s">
        <v>69</v>
      </c>
      <c r="C32" s="196"/>
      <c r="D32" s="51">
        <v>32</v>
      </c>
      <c r="E32" s="51">
        <v>32</v>
      </c>
      <c r="F32" s="52">
        <f t="shared" si="1"/>
        <v>100</v>
      </c>
    </row>
    <row r="33" spans="2:6" ht="18" customHeight="1" x14ac:dyDescent="0.25">
      <c r="B33" s="229" t="s">
        <v>58</v>
      </c>
      <c r="C33" s="230"/>
      <c r="D33" s="68">
        <v>5403</v>
      </c>
      <c r="E33" s="68">
        <v>3346</v>
      </c>
      <c r="F33" s="69">
        <f t="shared" si="1"/>
        <v>61.928558208402741</v>
      </c>
    </row>
    <row r="34" spans="2:6" ht="19.5" customHeight="1" x14ac:dyDescent="0.25">
      <c r="B34" s="195" t="s">
        <v>70</v>
      </c>
      <c r="C34" s="196"/>
      <c r="D34" s="49">
        <v>7</v>
      </c>
      <c r="E34" s="49">
        <v>7</v>
      </c>
      <c r="F34" s="50">
        <f t="shared" si="1"/>
        <v>100</v>
      </c>
    </row>
    <row r="35" spans="2:6" ht="18" customHeight="1" thickBot="1" x14ac:dyDescent="0.3">
      <c r="B35" s="225" t="s">
        <v>50</v>
      </c>
      <c r="C35" s="226"/>
      <c r="D35" s="70">
        <v>0</v>
      </c>
      <c r="E35" s="70">
        <v>0</v>
      </c>
      <c r="F35" s="71" t="e">
        <f t="shared" si="1"/>
        <v>#DIV/0!</v>
      </c>
    </row>
    <row r="36" spans="2:6" ht="17.25" customHeight="1" thickTop="1" x14ac:dyDescent="0.25">
      <c r="B36" s="227" t="s">
        <v>36</v>
      </c>
      <c r="C36" s="228"/>
      <c r="D36" s="72">
        <v>258</v>
      </c>
      <c r="E36" s="72">
        <v>22</v>
      </c>
      <c r="F36" s="73">
        <f t="shared" si="1"/>
        <v>8.5271317829457356</v>
      </c>
    </row>
    <row r="37" spans="2:6" ht="18" customHeight="1" thickBot="1" x14ac:dyDescent="0.3">
      <c r="B37" s="209" t="s">
        <v>47</v>
      </c>
      <c r="C37" s="210"/>
      <c r="D37" s="32">
        <v>8</v>
      </c>
      <c r="E37" s="32">
        <v>0</v>
      </c>
      <c r="F37" s="33">
        <f t="shared" si="1"/>
        <v>0</v>
      </c>
    </row>
    <row r="38" spans="2:6" ht="16.5" customHeight="1" thickTop="1" thickBot="1" x14ac:dyDescent="0.3">
      <c r="B38" s="235" t="s">
        <v>37</v>
      </c>
      <c r="C38" s="236"/>
      <c r="D38" s="64">
        <v>0</v>
      </c>
      <c r="E38" s="64">
        <v>0</v>
      </c>
      <c r="F38" s="65" t="e">
        <f t="shared" si="1"/>
        <v>#DIV/0!</v>
      </c>
    </row>
    <row r="39" spans="2:6" ht="32.25" customHeight="1" thickTop="1" thickBot="1" x14ac:dyDescent="0.3">
      <c r="B39" s="215" t="s">
        <v>38</v>
      </c>
      <c r="C39" s="216"/>
      <c r="D39" s="34">
        <v>462</v>
      </c>
      <c r="E39" s="34">
        <v>278</v>
      </c>
      <c r="F39" s="35">
        <f t="shared" si="1"/>
        <v>60.173160173160177</v>
      </c>
    </row>
    <row r="40" spans="2:6" ht="15.75" customHeight="1" thickBot="1" x14ac:dyDescent="0.3">
      <c r="B40" s="217" t="s">
        <v>39</v>
      </c>
      <c r="C40" s="218"/>
      <c r="D40" s="34">
        <v>3343</v>
      </c>
      <c r="E40" s="34">
        <v>1630</v>
      </c>
      <c r="F40" s="35">
        <f t="shared" si="1"/>
        <v>48.758600059826499</v>
      </c>
    </row>
    <row r="41" spans="2:6" ht="15.75" customHeight="1" thickBot="1" x14ac:dyDescent="0.3">
      <c r="B41" s="219" t="s">
        <v>40</v>
      </c>
      <c r="C41" s="220"/>
      <c r="D41" s="36">
        <v>3456</v>
      </c>
      <c r="E41" s="36">
        <v>1575</v>
      </c>
      <c r="F41" s="37">
        <f t="shared" si="1"/>
        <v>45.572916666666671</v>
      </c>
    </row>
    <row r="42" spans="2:6" ht="15.75" customHeight="1" thickTop="1" x14ac:dyDescent="0.25">
      <c r="B42" s="221" t="s">
        <v>41</v>
      </c>
      <c r="C42" s="222"/>
      <c r="D42" s="26">
        <v>351</v>
      </c>
      <c r="E42" s="26">
        <v>323</v>
      </c>
      <c r="F42" s="27">
        <f t="shared" si="1"/>
        <v>92.022792022792018</v>
      </c>
    </row>
    <row r="43" spans="2:6" ht="15" customHeight="1" x14ac:dyDescent="0.25">
      <c r="B43" s="199" t="s">
        <v>60</v>
      </c>
      <c r="C43" s="200"/>
      <c r="D43" s="53">
        <v>847</v>
      </c>
      <c r="E43" s="109"/>
      <c r="F43" s="55" t="s">
        <v>59</v>
      </c>
    </row>
    <row r="44" spans="2:6" ht="15" customHeight="1" x14ac:dyDescent="0.25">
      <c r="B44" s="223" t="s">
        <v>42</v>
      </c>
      <c r="C44" s="224"/>
      <c r="D44" s="26">
        <v>185</v>
      </c>
      <c r="E44" s="26">
        <v>20</v>
      </c>
      <c r="F44" s="27">
        <f>SUM(E44/D44*100)</f>
        <v>10.810810810810811</v>
      </c>
    </row>
    <row r="45" spans="2:6" ht="15" customHeight="1" x14ac:dyDescent="0.25">
      <c r="B45" s="201" t="s">
        <v>61</v>
      </c>
      <c r="C45" s="202"/>
      <c r="D45" s="54">
        <v>410</v>
      </c>
      <c r="E45" s="110"/>
      <c r="F45" s="63" t="s">
        <v>59</v>
      </c>
    </row>
    <row r="46" spans="2:6" ht="15.75" customHeight="1" thickBot="1" x14ac:dyDescent="0.3">
      <c r="B46" s="203" t="s">
        <v>43</v>
      </c>
      <c r="C46" s="204"/>
      <c r="D46" s="10">
        <v>3188</v>
      </c>
      <c r="E46" s="10">
        <v>906</v>
      </c>
      <c r="F46" s="11">
        <f>SUM(E46/D46*100)</f>
        <v>28.419071518193224</v>
      </c>
    </row>
    <row r="47" spans="2:6" ht="11.25" customHeight="1" thickTop="1" x14ac:dyDescent="0.25">
      <c r="C47" s="2"/>
      <c r="D47" s="2"/>
      <c r="E47" s="2"/>
      <c r="F47" s="2"/>
    </row>
    <row r="48" spans="2:6" ht="15.75" thickBot="1" x14ac:dyDescent="0.3">
      <c r="B48" s="3" t="s">
        <v>54</v>
      </c>
    </row>
    <row r="49" spans="2:6" ht="15.75" thickBot="1" x14ac:dyDescent="0.3">
      <c r="B49" s="213" t="s">
        <v>73</v>
      </c>
      <c r="C49" s="214"/>
      <c r="D49" s="56">
        <f>SUM(D39:D41)</f>
        <v>7261</v>
      </c>
      <c r="E49" s="56">
        <f>SUM(E39:E41)</f>
        <v>3483</v>
      </c>
      <c r="F49" s="57">
        <f>SUM(E49/D49*100)</f>
        <v>47.96859936647845</v>
      </c>
    </row>
    <row r="50" spans="2:6" ht="15.75" thickBot="1" x14ac:dyDescent="0.3">
      <c r="B50" s="3" t="s">
        <v>62</v>
      </c>
    </row>
    <row r="51" spans="2:6" ht="15.75" customHeight="1" thickBot="1" x14ac:dyDescent="0.3">
      <c r="B51" s="197" t="s">
        <v>63</v>
      </c>
      <c r="C51" s="198"/>
      <c r="D51" s="58">
        <f>SUM(D22,D24:D25,D32,D34)</f>
        <v>590</v>
      </c>
      <c r="E51" s="58">
        <f>SUM(E22,E24:E25,E32,E34)</f>
        <v>588</v>
      </c>
      <c r="F51" s="59">
        <f>SUM(E51/D51*100)</f>
        <v>99.661016949152554</v>
      </c>
    </row>
    <row r="52" spans="2:6" ht="15.75" customHeight="1" thickBot="1" x14ac:dyDescent="0.3">
      <c r="B52" s="197" t="s">
        <v>72</v>
      </c>
      <c r="C52" s="198"/>
      <c r="D52" s="58">
        <f>SUM(D22,D24:D25)</f>
        <v>551</v>
      </c>
      <c r="E52" s="58">
        <f>SUM(E22,E24:E25)</f>
        <v>549</v>
      </c>
      <c r="F52" s="59">
        <f>SUM(E52/D52*100)</f>
        <v>99.637023593466424</v>
      </c>
    </row>
    <row r="53" spans="2:6" x14ac:dyDescent="0.25">
      <c r="B53" s="91" t="str">
        <f>T('b.ogół. i do 30 r.ż.'!B55)</f>
        <v>*      Liczby zawarte w zestawieniu - za okres I - XII 2021 r.</v>
      </c>
      <c r="C53" s="91"/>
    </row>
    <row r="54" spans="2:6" x14ac:dyDescent="0.25">
      <c r="B54" s="92" t="s">
        <v>76</v>
      </c>
      <c r="C54" s="91" t="s">
        <v>68</v>
      </c>
    </row>
    <row r="55" spans="2:6" x14ac:dyDescent="0.25">
      <c r="B55" s="92">
        <v>2</v>
      </c>
      <c r="C55" s="91" t="s">
        <v>79</v>
      </c>
    </row>
    <row r="56" spans="2:6" x14ac:dyDescent="0.25">
      <c r="B56" s="92">
        <v>3</v>
      </c>
      <c r="C56" s="91" t="s">
        <v>80</v>
      </c>
    </row>
    <row r="57" spans="2:6" x14ac:dyDescent="0.25">
      <c r="B57" s="92">
        <v>4</v>
      </c>
      <c r="C57" s="91" t="s">
        <v>55</v>
      </c>
    </row>
    <row r="58" spans="2:6" x14ac:dyDescent="0.25">
      <c r="B58" s="92">
        <v>5</v>
      </c>
      <c r="C58" s="91" t="s">
        <v>56</v>
      </c>
    </row>
    <row r="59" spans="2:6" x14ac:dyDescent="0.25">
      <c r="B59" s="91"/>
      <c r="C59" s="93" t="s">
        <v>85</v>
      </c>
    </row>
    <row r="60" spans="2:6" x14ac:dyDescent="0.25">
      <c r="B60" s="91"/>
      <c r="C60" s="140" t="s">
        <v>86</v>
      </c>
    </row>
    <row r="61" spans="2:6" ht="12" customHeight="1" x14ac:dyDescent="0.25">
      <c r="B61" s="2"/>
      <c r="C61" s="108"/>
    </row>
  </sheetData>
  <mergeCells count="29">
    <mergeCell ref="B49:C49"/>
    <mergeCell ref="B51:C51"/>
    <mergeCell ref="B52:C52"/>
    <mergeCell ref="B41:C41"/>
    <mergeCell ref="B42:C42"/>
    <mergeCell ref="B43:C43"/>
    <mergeCell ref="B44:C44"/>
    <mergeCell ref="B45:C45"/>
    <mergeCell ref="B19:B30"/>
    <mergeCell ref="B40:C40"/>
    <mergeCell ref="B38:C38"/>
    <mergeCell ref="B39:C39"/>
    <mergeCell ref="B46:C46"/>
    <mergeCell ref="B3:C3"/>
    <mergeCell ref="B34:C34"/>
    <mergeCell ref="B35:C35"/>
    <mergeCell ref="B36:C36"/>
    <mergeCell ref="B37:C37"/>
    <mergeCell ref="B33:C33"/>
    <mergeCell ref="B31:C31"/>
    <mergeCell ref="B4:C4"/>
    <mergeCell ref="B5:B6"/>
    <mergeCell ref="B7:B12"/>
    <mergeCell ref="B32:C32"/>
    <mergeCell ref="B15:C15"/>
    <mergeCell ref="B16:B17"/>
    <mergeCell ref="B13:C13"/>
    <mergeCell ref="B14:C14"/>
    <mergeCell ref="B18:C18"/>
  </mergeCells>
  <printOptions horizontalCentered="1" verticalCentered="1"/>
  <pageMargins left="0" right="0" top="0" bottom="0" header="0" footer="0"/>
  <pageSetup paperSize="9" scale="64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  <pageSetUpPr fitToPage="1"/>
  </sheetPr>
  <dimension ref="B1:Q62"/>
  <sheetViews>
    <sheetView zoomScale="120" zoomScaleNormal="120" workbookViewId="0">
      <selection activeCell="B1" sqref="B1"/>
    </sheetView>
  </sheetViews>
  <sheetFormatPr defaultRowHeight="12.75" x14ac:dyDescent="0.2"/>
  <cols>
    <col min="1" max="1" width="1.85546875" style="166" customWidth="1"/>
    <col min="2" max="2" width="3" style="166" customWidth="1"/>
    <col min="3" max="3" width="81.5703125" style="166" customWidth="1"/>
    <col min="4" max="5" width="6.42578125" style="166" customWidth="1"/>
    <col min="6" max="6" width="6" style="166" customWidth="1"/>
    <col min="7" max="7" width="6.140625" style="166" customWidth="1"/>
    <col min="8" max="8" width="2.7109375" style="166" customWidth="1"/>
    <col min="9" max="12" width="0" style="166" hidden="1" customWidth="1"/>
    <col min="13" max="13" width="2.5703125" style="166" customWidth="1"/>
    <col min="14" max="14" width="5.28515625" style="166" customWidth="1"/>
    <col min="15" max="15" width="5.140625" style="166" customWidth="1"/>
    <col min="16" max="16" width="5" style="166" customWidth="1"/>
    <col min="17" max="17" width="4.5703125" style="166" customWidth="1"/>
    <col min="18" max="16384" width="9.140625" style="166"/>
  </cols>
  <sheetData>
    <row r="1" spans="2:17" ht="13.5" thickBot="1" x14ac:dyDescent="0.25">
      <c r="B1" s="39" t="s">
        <v>57</v>
      </c>
      <c r="C1" s="2"/>
      <c r="D1" s="2"/>
      <c r="E1" s="2"/>
      <c r="F1" s="2"/>
      <c r="G1" s="2"/>
    </row>
    <row r="2" spans="2:17" ht="13.5" thickTop="1" x14ac:dyDescent="0.2">
      <c r="B2" s="241" t="s">
        <v>12</v>
      </c>
      <c r="C2" s="242"/>
      <c r="D2" s="237" t="s">
        <v>13</v>
      </c>
      <c r="E2" s="242"/>
      <c r="F2" s="237" t="s">
        <v>15</v>
      </c>
      <c r="G2" s="238"/>
    </row>
    <row r="3" spans="2:17" ht="13.5" thickBot="1" x14ac:dyDescent="0.25">
      <c r="B3" s="243"/>
      <c r="C3" s="244"/>
      <c r="D3" s="239" t="s">
        <v>14</v>
      </c>
      <c r="E3" s="247"/>
      <c r="F3" s="239" t="s">
        <v>16</v>
      </c>
      <c r="G3" s="240"/>
    </row>
    <row r="4" spans="2:17" ht="24.75" thickBot="1" x14ac:dyDescent="0.25">
      <c r="B4" s="245"/>
      <c r="C4" s="246"/>
      <c r="D4" s="159" t="s">
        <v>8</v>
      </c>
      <c r="E4" s="159" t="s">
        <v>9</v>
      </c>
      <c r="F4" s="159" t="s">
        <v>8</v>
      </c>
      <c r="G4" s="40" t="s">
        <v>9</v>
      </c>
    </row>
    <row r="5" spans="2:17" ht="17.25" customHeight="1" thickTop="1" thickBot="1" x14ac:dyDescent="0.25">
      <c r="B5" s="178" t="s">
        <v>51</v>
      </c>
      <c r="C5" s="179"/>
      <c r="D5" s="5">
        <f>SUM('b.ogół. i do 30 r.ż.'!E6)</f>
        <v>40616</v>
      </c>
      <c r="E5" s="5">
        <f>SUM('w tym kobiety'!E4)</f>
        <v>20616</v>
      </c>
      <c r="F5" s="76">
        <v>24044</v>
      </c>
      <c r="G5" s="76">
        <v>11900</v>
      </c>
      <c r="N5" s="161">
        <f>SUM(D6:D7)</f>
        <v>40616</v>
      </c>
      <c r="O5" s="161">
        <f>SUM(E6:E7)</f>
        <v>20616</v>
      </c>
      <c r="P5" s="161">
        <f>SUM(F6:F7)</f>
        <v>24044</v>
      </c>
      <c r="Q5" s="161">
        <f>SUM(G6:G7)</f>
        <v>11900</v>
      </c>
    </row>
    <row r="6" spans="2:17" ht="15.75" customHeight="1" thickTop="1" x14ac:dyDescent="0.2">
      <c r="B6" s="180"/>
      <c r="C6" s="7" t="s">
        <v>17</v>
      </c>
      <c r="D6" s="8">
        <f>SUM('b.ogół. i do 30 r.ż.'!E7)</f>
        <v>13699</v>
      </c>
      <c r="E6" s="8">
        <f>SUM('w tym kobiety'!E5)</f>
        <v>7010</v>
      </c>
      <c r="F6" s="41">
        <v>10673</v>
      </c>
      <c r="G6" s="41">
        <v>5271</v>
      </c>
      <c r="N6" s="167"/>
      <c r="O6" s="167"/>
      <c r="P6" s="167"/>
      <c r="Q6" s="167"/>
    </row>
    <row r="7" spans="2:17" ht="15.75" customHeight="1" thickBot="1" x14ac:dyDescent="0.25">
      <c r="B7" s="181"/>
      <c r="C7" s="157" t="s">
        <v>18</v>
      </c>
      <c r="D7" s="10">
        <f>SUM('b.ogół. i do 30 r.ż.'!E8)</f>
        <v>26917</v>
      </c>
      <c r="E7" s="10">
        <f>SUM('w tym kobiety'!E6)</f>
        <v>13606</v>
      </c>
      <c r="F7" s="42">
        <v>13371</v>
      </c>
      <c r="G7" s="42">
        <v>6629</v>
      </c>
      <c r="I7" s="161">
        <f>SUM(D6:D7)</f>
        <v>40616</v>
      </c>
      <c r="J7" s="161">
        <f>SUM(E6:E7)</f>
        <v>20616</v>
      </c>
      <c r="K7" s="161">
        <f>SUM(F6:F7)</f>
        <v>24044</v>
      </c>
      <c r="L7" s="161">
        <f>SUM(G6:G7)</f>
        <v>11900</v>
      </c>
      <c r="N7" s="162"/>
      <c r="O7" s="162"/>
      <c r="P7" s="162"/>
      <c r="Q7" s="162"/>
    </row>
    <row r="8" spans="2:17" ht="13.5" customHeight="1" thickTop="1" x14ac:dyDescent="0.2">
      <c r="B8" s="182" t="s">
        <v>52</v>
      </c>
      <c r="C8" s="7" t="s">
        <v>19</v>
      </c>
      <c r="D8" s="8">
        <f>SUM('b.ogół. i do 30 r.ż.'!E9)</f>
        <v>45</v>
      </c>
      <c r="E8" s="8">
        <f>SUM('w tym kobiety'!E7)</f>
        <v>17</v>
      </c>
      <c r="F8" s="41">
        <v>25</v>
      </c>
      <c r="G8" s="41">
        <v>11</v>
      </c>
      <c r="N8" s="162"/>
      <c r="O8" s="162"/>
      <c r="P8" s="162"/>
      <c r="Q8" s="162"/>
    </row>
    <row r="9" spans="2:17" ht="15" customHeight="1" x14ac:dyDescent="0.2">
      <c r="B9" s="183"/>
      <c r="C9" s="12" t="s">
        <v>20</v>
      </c>
      <c r="D9" s="13">
        <f>SUM('b.ogół. i do 30 r.ż.'!E10)</f>
        <v>99</v>
      </c>
      <c r="E9" s="13">
        <f>SUM('w tym kobiety'!E8)</f>
        <v>51</v>
      </c>
      <c r="F9" s="43">
        <v>61</v>
      </c>
      <c r="G9" s="43">
        <v>32</v>
      </c>
      <c r="N9" s="162"/>
      <c r="O9" s="162"/>
      <c r="P9" s="162"/>
      <c r="Q9" s="162"/>
    </row>
    <row r="10" spans="2:17" x14ac:dyDescent="0.2">
      <c r="B10" s="183"/>
      <c r="C10" s="12" t="s">
        <v>21</v>
      </c>
      <c r="D10" s="13">
        <f>SUM('b.ogół. i do 30 r.ż.'!E11)</f>
        <v>4374</v>
      </c>
      <c r="E10" s="13">
        <f>SUM('w tym kobiety'!E9)</f>
        <v>2922</v>
      </c>
      <c r="F10" s="43">
        <v>2622</v>
      </c>
      <c r="G10" s="43">
        <v>1685</v>
      </c>
      <c r="N10" s="162"/>
      <c r="O10" s="162"/>
      <c r="P10" s="162"/>
      <c r="Q10" s="162"/>
    </row>
    <row r="11" spans="2:17" ht="15" customHeight="1" x14ac:dyDescent="0.2">
      <c r="B11" s="183"/>
      <c r="C11" s="12" t="s">
        <v>22</v>
      </c>
      <c r="D11" s="13">
        <f>SUM('b.ogół. i do 30 r.ż.'!E12)</f>
        <v>0</v>
      </c>
      <c r="E11" s="13">
        <f>SUM('w tym kobiety'!E10)</f>
        <v>0</v>
      </c>
      <c r="F11" s="43">
        <v>0</v>
      </c>
      <c r="G11" s="43">
        <v>0</v>
      </c>
      <c r="N11" s="162"/>
      <c r="O11" s="162"/>
      <c r="P11" s="162"/>
      <c r="Q11" s="162"/>
    </row>
    <row r="12" spans="2:17" ht="15" customHeight="1" x14ac:dyDescent="0.2">
      <c r="B12" s="183"/>
      <c r="C12" s="12" t="s">
        <v>23</v>
      </c>
      <c r="D12" s="13">
        <f>SUM('b.ogół. i do 30 r.ż.'!E13)</f>
        <v>430</v>
      </c>
      <c r="E12" s="13">
        <f>SUM('w tym kobiety'!E11)</f>
        <v>83</v>
      </c>
      <c r="F12" s="43">
        <v>257</v>
      </c>
      <c r="G12" s="43">
        <v>34</v>
      </c>
      <c r="N12" s="162"/>
      <c r="O12" s="162"/>
      <c r="P12" s="162"/>
      <c r="Q12" s="162"/>
    </row>
    <row r="13" spans="2:17" ht="15.75" customHeight="1" thickBot="1" x14ac:dyDescent="0.25">
      <c r="B13" s="184"/>
      <c r="C13" s="15" t="s">
        <v>24</v>
      </c>
      <c r="D13" s="16">
        <f>SUM('b.ogół. i do 30 r.ż.'!E14)</f>
        <v>30</v>
      </c>
      <c r="E13" s="16">
        <f>SUM('w tym kobiety'!E12)</f>
        <v>16</v>
      </c>
      <c r="F13" s="46">
        <v>11</v>
      </c>
      <c r="G13" s="46">
        <v>5</v>
      </c>
      <c r="N13" s="162"/>
      <c r="O13" s="162"/>
      <c r="P13" s="162"/>
      <c r="Q13" s="162"/>
    </row>
    <row r="14" spans="2:17" ht="20.25" customHeight="1" thickTop="1" x14ac:dyDescent="0.2">
      <c r="B14" s="185" t="s">
        <v>53</v>
      </c>
      <c r="C14" s="186"/>
      <c r="D14" s="18">
        <f>SUM('b.ogół. i do 30 r.ż.'!E15)</f>
        <v>42375</v>
      </c>
      <c r="E14" s="18">
        <f>SUM('w tym kobiety'!E13)</f>
        <v>21306</v>
      </c>
      <c r="F14" s="77">
        <v>23996</v>
      </c>
      <c r="G14" s="77">
        <v>11699</v>
      </c>
      <c r="N14" s="167"/>
      <c r="O14" s="167"/>
      <c r="P14" s="167"/>
      <c r="Q14" s="167"/>
    </row>
    <row r="15" spans="2:17" ht="14.25" customHeight="1" thickBot="1" x14ac:dyDescent="0.25">
      <c r="B15" s="233" t="s">
        <v>25</v>
      </c>
      <c r="C15" s="234"/>
      <c r="D15" s="64">
        <f>SUM('b.ogół. i do 30 r.ż.'!E16)</f>
        <v>26812</v>
      </c>
      <c r="E15" s="64">
        <f>SUM('w tym kobiety'!E14)</f>
        <v>13123</v>
      </c>
      <c r="F15" s="78">
        <v>14432</v>
      </c>
      <c r="G15" s="78">
        <v>6777</v>
      </c>
      <c r="N15" s="161">
        <f>SUM(D16+D19)</f>
        <v>26812</v>
      </c>
      <c r="O15" s="161">
        <f>SUM(E16+E19)</f>
        <v>13123</v>
      </c>
      <c r="P15" s="161">
        <f>SUM(F16+F19)</f>
        <v>14432</v>
      </c>
      <c r="Q15" s="161">
        <f>SUM(G16+G19)</f>
        <v>6777</v>
      </c>
    </row>
    <row r="16" spans="2:17" ht="14.25" customHeight="1" thickTop="1" thickBot="1" x14ac:dyDescent="0.25">
      <c r="B16" s="176" t="s">
        <v>26</v>
      </c>
      <c r="C16" s="177"/>
      <c r="D16" s="20">
        <f>SUM('b.ogół. i do 30 r.ż.'!E17)</f>
        <v>21684</v>
      </c>
      <c r="E16" s="20">
        <f>SUM('w tym kobiety'!E15)</f>
        <v>10798</v>
      </c>
      <c r="F16" s="44">
        <v>12024</v>
      </c>
      <c r="G16" s="44">
        <v>5765</v>
      </c>
    </row>
    <row r="17" spans="2:7" ht="15" customHeight="1" x14ac:dyDescent="0.2">
      <c r="B17" s="189"/>
      <c r="C17" s="22" t="s">
        <v>27</v>
      </c>
      <c r="D17" s="23">
        <f>SUM('b.ogół. i do 30 r.ż.'!E18)</f>
        <v>638</v>
      </c>
      <c r="E17" s="23">
        <f>SUM('w tym kobiety'!E16)</f>
        <v>185</v>
      </c>
      <c r="F17" s="45">
        <v>261</v>
      </c>
      <c r="G17" s="45">
        <v>72</v>
      </c>
    </row>
    <row r="18" spans="2:7" ht="15.75" customHeight="1" thickBot="1" x14ac:dyDescent="0.25">
      <c r="B18" s="190"/>
      <c r="C18" s="25" t="s">
        <v>28</v>
      </c>
      <c r="D18" s="26">
        <f>SUM('b.ogół. i do 30 r.ż.'!E19)</f>
        <v>1954</v>
      </c>
      <c r="E18" s="26">
        <f>SUM('w tym kobiety'!E17)</f>
        <v>939</v>
      </c>
      <c r="F18" s="79">
        <v>1164</v>
      </c>
      <c r="G18" s="79">
        <v>528</v>
      </c>
    </row>
    <row r="19" spans="2:7" ht="13.5" customHeight="1" thickBot="1" x14ac:dyDescent="0.25">
      <c r="B19" s="191" t="s">
        <v>29</v>
      </c>
      <c r="C19" s="192"/>
      <c r="D19" s="28">
        <f>SUM('b.ogół. i do 30 r.ż.'!E20)</f>
        <v>5128</v>
      </c>
      <c r="E19" s="28">
        <f>SUM('w tym kobiety'!E18)</f>
        <v>2325</v>
      </c>
      <c r="F19" s="80">
        <v>2408</v>
      </c>
      <c r="G19" s="80">
        <v>1012</v>
      </c>
    </row>
    <row r="20" spans="2:7" ht="15" customHeight="1" x14ac:dyDescent="0.2">
      <c r="B20" s="189"/>
      <c r="C20" s="22" t="s">
        <v>30</v>
      </c>
      <c r="D20" s="23">
        <f>SUM('b.ogół. i do 30 r.ż.'!E21)</f>
        <v>1415</v>
      </c>
      <c r="E20" s="23">
        <f>SUM('w tym kobiety'!E19)</f>
        <v>778</v>
      </c>
      <c r="F20" s="45">
        <v>752</v>
      </c>
      <c r="G20" s="45">
        <v>383</v>
      </c>
    </row>
    <row r="21" spans="2:7" ht="15" customHeight="1" x14ac:dyDescent="0.2">
      <c r="B21" s="190"/>
      <c r="C21" s="12" t="s">
        <v>31</v>
      </c>
      <c r="D21" s="13">
        <f>SUM('b.ogół. i do 30 r.ż.'!E22)</f>
        <v>424</v>
      </c>
      <c r="E21" s="13">
        <f>SUM('w tym kobiety'!E20)</f>
        <v>280</v>
      </c>
      <c r="F21" s="43">
        <v>178</v>
      </c>
      <c r="G21" s="43">
        <v>112</v>
      </c>
    </row>
    <row r="22" spans="2:7" ht="15" customHeight="1" x14ac:dyDescent="0.2">
      <c r="B22" s="190"/>
      <c r="C22" s="12" t="s">
        <v>32</v>
      </c>
      <c r="D22" s="13">
        <f>SUM('b.ogół. i do 30 r.ż.'!E23)</f>
        <v>1083</v>
      </c>
      <c r="E22" s="13">
        <f>SUM('w tym kobiety'!E21)</f>
        <v>337</v>
      </c>
      <c r="F22" s="43">
        <v>398</v>
      </c>
      <c r="G22" s="43">
        <v>106</v>
      </c>
    </row>
    <row r="23" spans="2:7" ht="15" customHeight="1" x14ac:dyDescent="0.2">
      <c r="B23" s="190"/>
      <c r="C23" s="48" t="s">
        <v>64</v>
      </c>
      <c r="D23" s="49">
        <f>SUM('b.ogół. i do 30 r.ż.'!E24)</f>
        <v>22</v>
      </c>
      <c r="E23" s="49">
        <f>SUM('w tym kobiety'!E22)</f>
        <v>7</v>
      </c>
      <c r="F23" s="81">
        <v>5</v>
      </c>
      <c r="G23" s="81">
        <v>2</v>
      </c>
    </row>
    <row r="24" spans="2:7" ht="15" customHeight="1" x14ac:dyDescent="0.2">
      <c r="B24" s="190"/>
      <c r="C24" s="12" t="s">
        <v>33</v>
      </c>
      <c r="D24" s="13">
        <f>SUM('b.ogół. i do 30 r.ż.'!E25)</f>
        <v>1109</v>
      </c>
      <c r="E24" s="13">
        <f>SUM('w tym kobiety'!E23)</f>
        <v>367</v>
      </c>
      <c r="F24" s="43">
        <v>633</v>
      </c>
      <c r="G24" s="43">
        <v>190</v>
      </c>
    </row>
    <row r="25" spans="2:7" ht="15" customHeight="1" x14ac:dyDescent="0.2">
      <c r="B25" s="190"/>
      <c r="C25" s="48" t="s">
        <v>65</v>
      </c>
      <c r="D25" s="49">
        <f>SUM('b.ogół. i do 30 r.ż.'!E26)</f>
        <v>948</v>
      </c>
      <c r="E25" s="49">
        <f>SUM('w tym kobiety'!E24)</f>
        <v>488</v>
      </c>
      <c r="F25" s="81">
        <v>372</v>
      </c>
      <c r="G25" s="81">
        <v>183</v>
      </c>
    </row>
    <row r="26" spans="2:7" ht="12.75" customHeight="1" x14ac:dyDescent="0.2">
      <c r="B26" s="190"/>
      <c r="C26" s="48" t="s">
        <v>66</v>
      </c>
      <c r="D26" s="49">
        <f>SUM('b.ogół. i do 30 r.ż.'!E27)</f>
        <v>117</v>
      </c>
      <c r="E26" s="49">
        <f>SUM('w tym kobiety'!E25)</f>
        <v>54</v>
      </c>
      <c r="F26" s="81">
        <v>62</v>
      </c>
      <c r="G26" s="81">
        <v>29</v>
      </c>
    </row>
    <row r="27" spans="2:7" ht="15" customHeight="1" x14ac:dyDescent="0.2">
      <c r="B27" s="190"/>
      <c r="C27" s="30" t="s">
        <v>34</v>
      </c>
      <c r="D27" s="31">
        <f>SUM('b.ogół. i do 30 r.ż.'!E28)</f>
        <v>0</v>
      </c>
      <c r="E27" s="31">
        <f>SUM('w tym kobiety'!E26)</f>
        <v>0</v>
      </c>
      <c r="F27" s="82">
        <v>0</v>
      </c>
      <c r="G27" s="82">
        <v>0</v>
      </c>
    </row>
    <row r="28" spans="2:7" ht="16.5" customHeight="1" x14ac:dyDescent="0.2">
      <c r="B28" s="190"/>
      <c r="C28" s="30" t="s">
        <v>45</v>
      </c>
      <c r="D28" s="31">
        <f>SUM('b.ogół. i do 30 r.ż.'!E29)</f>
        <v>0</v>
      </c>
      <c r="E28" s="31">
        <f>SUM('w tym kobiety'!E27)</f>
        <v>0</v>
      </c>
      <c r="F28" s="82">
        <v>0</v>
      </c>
      <c r="G28" s="82">
        <v>0</v>
      </c>
    </row>
    <row r="29" spans="2:7" ht="15.75" customHeight="1" x14ac:dyDescent="0.2">
      <c r="B29" s="190"/>
      <c r="C29" s="30" t="s">
        <v>46</v>
      </c>
      <c r="D29" s="31">
        <f>SUM('b.ogół. i do 30 r.ż.'!E30)</f>
        <v>0</v>
      </c>
      <c r="E29" s="31">
        <f>SUM('w tym kobiety'!E28)</f>
        <v>0</v>
      </c>
      <c r="F29" s="82">
        <v>0</v>
      </c>
      <c r="G29" s="82">
        <v>0</v>
      </c>
    </row>
    <row r="30" spans="2:7" ht="33.75" customHeight="1" x14ac:dyDescent="0.2">
      <c r="B30" s="190"/>
      <c r="C30" s="60" t="s">
        <v>67</v>
      </c>
      <c r="D30" s="114"/>
      <c r="E30" s="115"/>
      <c r="F30" s="112"/>
      <c r="G30" s="113"/>
    </row>
    <row r="31" spans="2:7" ht="12.75" customHeight="1" thickBot="1" x14ac:dyDescent="0.25">
      <c r="B31" s="181"/>
      <c r="C31" s="15" t="s">
        <v>35</v>
      </c>
      <c r="D31" s="16">
        <f>SUM('b.ogół. i do 30 r.ż.'!E32)</f>
        <v>32</v>
      </c>
      <c r="E31" s="16">
        <f>SUM('w tym kobiety'!E30)</f>
        <v>21</v>
      </c>
      <c r="F31" s="46">
        <v>13</v>
      </c>
      <c r="G31" s="46">
        <v>9</v>
      </c>
    </row>
    <row r="32" spans="2:7" ht="15" customHeight="1" thickTop="1" x14ac:dyDescent="0.2">
      <c r="B32" s="231" t="s">
        <v>71</v>
      </c>
      <c r="C32" s="232"/>
      <c r="D32" s="66">
        <f>SUM('b.ogół. i do 30 r.ż.'!E33)</f>
        <v>434</v>
      </c>
      <c r="E32" s="66">
        <f>SUM('w tym kobiety'!E31)</f>
        <v>83</v>
      </c>
      <c r="F32" s="83">
        <v>255</v>
      </c>
      <c r="G32" s="83">
        <v>35</v>
      </c>
    </row>
    <row r="33" spans="2:7" ht="15.75" customHeight="1" x14ac:dyDescent="0.2">
      <c r="B33" s="195" t="s">
        <v>69</v>
      </c>
      <c r="C33" s="196"/>
      <c r="D33" s="51">
        <f>SUM('b.ogół. i do 30 r.ż.'!E34)</f>
        <v>190</v>
      </c>
      <c r="E33" s="51">
        <f>SUM('w tym kobiety'!E32)</f>
        <v>32</v>
      </c>
      <c r="F33" s="84">
        <v>118</v>
      </c>
      <c r="G33" s="84">
        <v>20</v>
      </c>
    </row>
    <row r="34" spans="2:7" ht="24.75" customHeight="1" x14ac:dyDescent="0.2">
      <c r="B34" s="229" t="s">
        <v>58</v>
      </c>
      <c r="C34" s="230"/>
      <c r="D34" s="68">
        <f>SUM('b.ogół. i do 30 r.ż.'!E35)</f>
        <v>4912</v>
      </c>
      <c r="E34" s="68">
        <f>SUM('w tym kobiety'!E33)</f>
        <v>3346</v>
      </c>
      <c r="F34" s="85">
        <v>3171</v>
      </c>
      <c r="G34" s="85">
        <v>2095</v>
      </c>
    </row>
    <row r="35" spans="2:7" ht="15" customHeight="1" x14ac:dyDescent="0.2">
      <c r="B35" s="195" t="s">
        <v>70</v>
      </c>
      <c r="C35" s="196"/>
      <c r="D35" s="49">
        <f>SUM('b.ogół. i do 30 r.ż.'!E36)</f>
        <v>12</v>
      </c>
      <c r="E35" s="49">
        <f>SUM('w tym kobiety'!E34)</f>
        <v>7</v>
      </c>
      <c r="F35" s="81">
        <v>7</v>
      </c>
      <c r="G35" s="81">
        <v>2</v>
      </c>
    </row>
    <row r="36" spans="2:7" ht="17.25" customHeight="1" thickBot="1" x14ac:dyDescent="0.25">
      <c r="B36" s="225" t="s">
        <v>50</v>
      </c>
      <c r="C36" s="226"/>
      <c r="D36" s="70">
        <f>SUM('b.ogół. i do 30 r.ż.'!E37)</f>
        <v>0</v>
      </c>
      <c r="E36" s="70">
        <f>SUM('w tym kobiety'!E35)</f>
        <v>0</v>
      </c>
      <c r="F36" s="86">
        <v>0</v>
      </c>
      <c r="G36" s="86">
        <v>0</v>
      </c>
    </row>
    <row r="37" spans="2:7" ht="16.5" customHeight="1" thickTop="1" x14ac:dyDescent="0.2">
      <c r="B37" s="227" t="s">
        <v>36</v>
      </c>
      <c r="C37" s="228"/>
      <c r="D37" s="72">
        <f>SUM('b.ogół. i do 30 r.ż.'!E38)</f>
        <v>40</v>
      </c>
      <c r="E37" s="72">
        <f>SUM('w tym kobiety'!E36)</f>
        <v>22</v>
      </c>
      <c r="F37" s="87">
        <v>16</v>
      </c>
      <c r="G37" s="87">
        <v>7</v>
      </c>
    </row>
    <row r="38" spans="2:7" ht="18" customHeight="1" thickBot="1" x14ac:dyDescent="0.25">
      <c r="B38" s="209" t="s">
        <v>47</v>
      </c>
      <c r="C38" s="210"/>
      <c r="D38" s="32">
        <f>SUM('b.ogół. i do 30 r.ż.'!E39)</f>
        <v>1</v>
      </c>
      <c r="E38" s="32">
        <f>SUM('w tym kobiety'!E37)</f>
        <v>0</v>
      </c>
      <c r="F38" s="47">
        <v>0</v>
      </c>
      <c r="G38" s="47">
        <v>0</v>
      </c>
    </row>
    <row r="39" spans="2:7" ht="18" customHeight="1" thickTop="1" thickBot="1" x14ac:dyDescent="0.25">
      <c r="B39" s="235" t="s">
        <v>37</v>
      </c>
      <c r="C39" s="236"/>
      <c r="D39" s="64">
        <f>SUM('b.ogół. i do 30 r.ż.'!E40)</f>
        <v>0</v>
      </c>
      <c r="E39" s="64">
        <f>SUM('w tym kobiety'!E38)</f>
        <v>0</v>
      </c>
      <c r="F39" s="78">
        <v>0</v>
      </c>
      <c r="G39" s="78">
        <v>0</v>
      </c>
    </row>
    <row r="40" spans="2:7" ht="25.5" customHeight="1" thickTop="1" thickBot="1" x14ac:dyDescent="0.25">
      <c r="B40" s="215" t="s">
        <v>38</v>
      </c>
      <c r="C40" s="216"/>
      <c r="D40" s="34">
        <f>SUM('b.ogół. i do 30 r.ż.'!E41)</f>
        <v>755</v>
      </c>
      <c r="E40" s="34">
        <f>SUM('w tym kobiety'!E39)</f>
        <v>278</v>
      </c>
      <c r="F40" s="88">
        <v>473</v>
      </c>
      <c r="G40" s="88">
        <v>182</v>
      </c>
    </row>
    <row r="41" spans="2:7" ht="15.75" customHeight="1" thickBot="1" x14ac:dyDescent="0.25">
      <c r="B41" s="217" t="s">
        <v>39</v>
      </c>
      <c r="C41" s="218"/>
      <c r="D41" s="34">
        <f>SUM('b.ogół. i do 30 r.ż.'!E42)</f>
        <v>4434</v>
      </c>
      <c r="E41" s="34">
        <f>SUM('w tym kobiety'!E40)</f>
        <v>1630</v>
      </c>
      <c r="F41" s="88">
        <v>2819</v>
      </c>
      <c r="G41" s="88">
        <v>1043</v>
      </c>
    </row>
    <row r="42" spans="2:7" ht="14.25" customHeight="1" thickBot="1" x14ac:dyDescent="0.25">
      <c r="B42" s="219" t="s">
        <v>40</v>
      </c>
      <c r="C42" s="220"/>
      <c r="D42" s="36">
        <f>SUM('b.ogół. i do 30 r.ż.'!E43)</f>
        <v>2657</v>
      </c>
      <c r="E42" s="36">
        <f>SUM('w tym kobiety'!E41)</f>
        <v>1575</v>
      </c>
      <c r="F42" s="89">
        <v>1430</v>
      </c>
      <c r="G42" s="89">
        <v>827</v>
      </c>
    </row>
    <row r="43" spans="2:7" ht="18" customHeight="1" thickTop="1" x14ac:dyDescent="0.2">
      <c r="B43" s="221" t="s">
        <v>41</v>
      </c>
      <c r="C43" s="222"/>
      <c r="D43" s="26">
        <f>SUM('b.ogół. i do 30 r.ż.'!E44)</f>
        <v>517</v>
      </c>
      <c r="E43" s="26">
        <f>SUM('w tym kobiety'!E42)</f>
        <v>323</v>
      </c>
      <c r="F43" s="79">
        <v>465</v>
      </c>
      <c r="G43" s="79">
        <v>293</v>
      </c>
    </row>
    <row r="44" spans="2:7" ht="18" customHeight="1" x14ac:dyDescent="0.2">
      <c r="B44" s="199" t="s">
        <v>60</v>
      </c>
      <c r="C44" s="200"/>
      <c r="D44" s="116"/>
      <c r="E44" s="117"/>
      <c r="F44" s="118"/>
      <c r="G44" s="118"/>
    </row>
    <row r="45" spans="2:7" ht="18.75" customHeight="1" x14ac:dyDescent="0.2">
      <c r="B45" s="223" t="s">
        <v>42</v>
      </c>
      <c r="C45" s="224"/>
      <c r="D45" s="26">
        <f>SUM('b.ogół. i do 30 r.ż.'!E46)</f>
        <v>46</v>
      </c>
      <c r="E45" s="26">
        <f>SUM('w tym kobiety'!E44)</f>
        <v>20</v>
      </c>
      <c r="F45" s="79">
        <v>27</v>
      </c>
      <c r="G45" s="79">
        <v>15</v>
      </c>
    </row>
    <row r="46" spans="2:7" ht="17.25" customHeight="1" x14ac:dyDescent="0.2">
      <c r="B46" s="201" t="s">
        <v>61</v>
      </c>
      <c r="C46" s="202"/>
      <c r="D46" s="119"/>
      <c r="E46" s="120"/>
      <c r="F46" s="121"/>
      <c r="G46" s="121"/>
    </row>
    <row r="47" spans="2:7" ht="18" customHeight="1" thickBot="1" x14ac:dyDescent="0.25">
      <c r="B47" s="203" t="s">
        <v>43</v>
      </c>
      <c r="C47" s="204"/>
      <c r="D47" s="10">
        <f>SUM('b.ogół. i do 30 r.ż.'!E48)</f>
        <v>1768</v>
      </c>
      <c r="E47" s="10">
        <f>SUM('w tym kobiety'!E46)</f>
        <v>906</v>
      </c>
      <c r="F47" s="42">
        <v>908</v>
      </c>
      <c r="G47" s="42">
        <v>425</v>
      </c>
    </row>
    <row r="48" spans="2:7" ht="9.75" customHeight="1" thickTop="1" x14ac:dyDescent="0.25">
      <c r="B48" s="160"/>
      <c r="C48" s="2"/>
      <c r="D48" s="2"/>
      <c r="E48" s="2"/>
      <c r="F48" s="2"/>
      <c r="G48" s="2"/>
    </row>
    <row r="49" spans="2:7" ht="15.75" customHeight="1" thickBot="1" x14ac:dyDescent="0.3">
      <c r="B49" s="3" t="s">
        <v>54</v>
      </c>
      <c r="C49" s="160"/>
      <c r="D49" s="160"/>
      <c r="E49" s="160"/>
      <c r="F49" s="160"/>
      <c r="G49" s="160"/>
    </row>
    <row r="50" spans="2:7" ht="13.5" thickBot="1" x14ac:dyDescent="0.25">
      <c r="B50" s="213" t="s">
        <v>73</v>
      </c>
      <c r="C50" s="214"/>
      <c r="D50" s="56">
        <f>SUM(D40:D42)</f>
        <v>7846</v>
      </c>
      <c r="E50" s="56">
        <f>SUM(E40:E42)</f>
        <v>3483</v>
      </c>
      <c r="F50" s="74">
        <f>SUM(F40:F42)</f>
        <v>4722</v>
      </c>
      <c r="G50" s="74">
        <f>SUM(G40:G42)</f>
        <v>2052</v>
      </c>
    </row>
    <row r="51" spans="2:7" ht="15.75" thickBot="1" x14ac:dyDescent="0.3">
      <c r="B51" s="3" t="s">
        <v>62</v>
      </c>
      <c r="C51" s="160"/>
      <c r="D51" s="160"/>
      <c r="E51" s="160"/>
      <c r="F51" s="160"/>
      <c r="G51" s="160"/>
    </row>
    <row r="52" spans="2:7" ht="13.5" thickBot="1" x14ac:dyDescent="0.25">
      <c r="B52" s="197" t="s">
        <v>63</v>
      </c>
      <c r="C52" s="198"/>
      <c r="D52" s="58">
        <f>SUM(D23,D25:D26,D33,D35)</f>
        <v>1289</v>
      </c>
      <c r="E52" s="58">
        <f>SUM(E23,E25:E26,E33,E35)</f>
        <v>588</v>
      </c>
      <c r="F52" s="75">
        <f>SUM(F23,F25:F26,F33,F35)</f>
        <v>564</v>
      </c>
      <c r="G52" s="75">
        <f>SUM(G23,G25:G26,G33,G35)</f>
        <v>236</v>
      </c>
    </row>
    <row r="53" spans="2:7" ht="13.5" thickBot="1" x14ac:dyDescent="0.25">
      <c r="B53" s="197" t="s">
        <v>72</v>
      </c>
      <c r="C53" s="198"/>
      <c r="D53" s="58">
        <f>SUM(D23,D25:D26)</f>
        <v>1087</v>
      </c>
      <c r="E53" s="58">
        <f t="shared" ref="E53:F53" si="0">SUM(E23,E25:E26)</f>
        <v>549</v>
      </c>
      <c r="F53" s="75">
        <f t="shared" si="0"/>
        <v>439</v>
      </c>
      <c r="G53" s="75">
        <f>SUM(G23,G25:G26)</f>
        <v>214</v>
      </c>
    </row>
    <row r="54" spans="2:7" ht="16.5" customHeight="1" x14ac:dyDescent="0.25">
      <c r="B54" s="91" t="str">
        <f>T('b.ogół. i do 30 r.ż.'!B55)</f>
        <v>*      Liczby zawarte w zestawieniu - za okres I - XII 2021 r.</v>
      </c>
      <c r="C54" s="91"/>
      <c r="D54" s="160"/>
      <c r="E54" s="160"/>
      <c r="F54" s="160"/>
    </row>
    <row r="55" spans="2:7" ht="16.5" customHeight="1" x14ac:dyDescent="0.25">
      <c r="B55" s="92" t="s">
        <v>76</v>
      </c>
      <c r="C55" s="91" t="s">
        <v>68</v>
      </c>
      <c r="D55" s="160"/>
      <c r="E55" s="160"/>
      <c r="F55" s="160"/>
    </row>
    <row r="56" spans="2:7" ht="15.75" customHeight="1" x14ac:dyDescent="0.25">
      <c r="B56" s="92">
        <v>2</v>
      </c>
      <c r="C56" s="91" t="s">
        <v>79</v>
      </c>
      <c r="D56" s="160"/>
      <c r="E56" s="160"/>
      <c r="F56" s="160"/>
    </row>
    <row r="57" spans="2:7" ht="15" customHeight="1" x14ac:dyDescent="0.25">
      <c r="B57" s="92">
        <v>3</v>
      </c>
      <c r="C57" s="91" t="s">
        <v>80</v>
      </c>
      <c r="D57" s="160"/>
      <c r="E57" s="160"/>
      <c r="F57" s="160"/>
    </row>
    <row r="58" spans="2:7" ht="16.5" customHeight="1" x14ac:dyDescent="0.25">
      <c r="B58" s="92">
        <v>4</v>
      </c>
      <c r="C58" s="91" t="s">
        <v>55</v>
      </c>
      <c r="D58" s="160"/>
      <c r="E58" s="160"/>
      <c r="F58" s="160"/>
    </row>
    <row r="59" spans="2:7" ht="18" customHeight="1" x14ac:dyDescent="0.25">
      <c r="B59" s="92">
        <v>5</v>
      </c>
      <c r="C59" s="91" t="s">
        <v>56</v>
      </c>
      <c r="D59" s="160"/>
      <c r="E59" s="160"/>
      <c r="F59" s="160"/>
    </row>
    <row r="60" spans="2:7" ht="15" x14ac:dyDescent="0.25">
      <c r="B60" s="91"/>
      <c r="C60" s="93" t="s">
        <v>85</v>
      </c>
      <c r="D60" s="160"/>
      <c r="E60" s="160"/>
      <c r="F60" s="160"/>
    </row>
    <row r="61" spans="2:7" ht="15" x14ac:dyDescent="0.25">
      <c r="B61" s="91"/>
      <c r="C61" s="140" t="s">
        <v>86</v>
      </c>
      <c r="D61" s="160"/>
      <c r="E61" s="160"/>
      <c r="F61" s="160"/>
    </row>
    <row r="62" spans="2:7" ht="15" x14ac:dyDescent="0.25">
      <c r="B62" s="2"/>
      <c r="C62" s="108"/>
      <c r="D62" s="160"/>
      <c r="E62" s="160"/>
      <c r="F62" s="160"/>
    </row>
  </sheetData>
  <mergeCells count="33">
    <mergeCell ref="B46:C46"/>
    <mergeCell ref="B47:C47"/>
    <mergeCell ref="B50:C50"/>
    <mergeCell ref="B52:C52"/>
    <mergeCell ref="B53:C53"/>
    <mergeCell ref="B41:C41"/>
    <mergeCell ref="B42:C42"/>
    <mergeCell ref="B43:C43"/>
    <mergeCell ref="B44:C44"/>
    <mergeCell ref="B45:C45"/>
    <mergeCell ref="B37:C37"/>
    <mergeCell ref="B38:C38"/>
    <mergeCell ref="B39:C39"/>
    <mergeCell ref="B40:C40"/>
    <mergeCell ref="B20:B31"/>
    <mergeCell ref="B32:C32"/>
    <mergeCell ref="B33:C33"/>
    <mergeCell ref="B34:C34"/>
    <mergeCell ref="B35:C35"/>
    <mergeCell ref="B36:C36"/>
    <mergeCell ref="B15:C15"/>
    <mergeCell ref="B16:C16"/>
    <mergeCell ref="B17:B18"/>
    <mergeCell ref="B19:C19"/>
    <mergeCell ref="F2:G2"/>
    <mergeCell ref="F3:G3"/>
    <mergeCell ref="B5:C5"/>
    <mergeCell ref="B8:B13"/>
    <mergeCell ref="B14:C14"/>
    <mergeCell ref="B6:B7"/>
    <mergeCell ref="B2:C4"/>
    <mergeCell ref="D2:E2"/>
    <mergeCell ref="D3:E3"/>
  </mergeCells>
  <printOptions horizontalCentered="1" verticalCentered="1"/>
  <pageMargins left="0" right="0" top="0" bottom="0" header="0" footer="0"/>
  <pageSetup paperSize="9" scale="6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B1:J22"/>
  <sheetViews>
    <sheetView zoomScale="140" zoomScaleNormal="140" workbookViewId="0">
      <selection activeCell="B1" sqref="B1"/>
    </sheetView>
  </sheetViews>
  <sheetFormatPr defaultRowHeight="15" x14ac:dyDescent="0.25"/>
  <cols>
    <col min="1" max="1" width="1.5703125" style="160" customWidth="1"/>
    <col min="2" max="2" width="25.85546875" style="160" customWidth="1"/>
    <col min="3" max="3" width="8.42578125" style="160" customWidth="1"/>
    <col min="4" max="4" width="8.7109375" style="160" customWidth="1"/>
    <col min="5" max="5" width="9.85546875" style="160" customWidth="1"/>
    <col min="6" max="6" width="8.7109375" style="160" customWidth="1"/>
    <col min="7" max="7" width="8.5703125" style="160" customWidth="1"/>
    <col min="8" max="8" width="8.85546875" style="160" customWidth="1"/>
    <col min="9" max="9" width="8.5703125" style="160" customWidth="1"/>
    <col min="10" max="10" width="8.85546875" style="160" customWidth="1"/>
    <col min="11" max="16384" width="9.140625" style="160"/>
  </cols>
  <sheetData>
    <row r="1" spans="2:10" ht="13.5" customHeight="1" x14ac:dyDescent="0.25">
      <c r="B1" s="3" t="s">
        <v>93</v>
      </c>
      <c r="C1" s="2"/>
      <c r="D1" s="2"/>
      <c r="E1" s="2"/>
      <c r="F1" s="2"/>
      <c r="G1" s="2"/>
      <c r="H1" s="2"/>
      <c r="I1" s="2"/>
      <c r="J1" s="2"/>
    </row>
    <row r="2" spans="2:10" ht="12.75" customHeight="1" thickBot="1" x14ac:dyDescent="0.3">
      <c r="B2" s="39" t="s">
        <v>95</v>
      </c>
      <c r="C2" s="2"/>
      <c r="D2" s="2"/>
      <c r="E2" s="2"/>
      <c r="F2" s="2"/>
      <c r="G2" s="2"/>
      <c r="H2" s="2"/>
      <c r="I2" s="2"/>
      <c r="J2" s="2"/>
    </row>
    <row r="3" spans="2:10" ht="15.75" customHeight="1" x14ac:dyDescent="0.25">
      <c r="B3" s="126" t="s">
        <v>0</v>
      </c>
      <c r="C3" s="254" t="s">
        <v>2</v>
      </c>
      <c r="D3" s="255"/>
      <c r="E3" s="258"/>
      <c r="F3" s="259"/>
      <c r="G3" s="264" t="s">
        <v>4</v>
      </c>
      <c r="H3" s="264"/>
      <c r="I3" s="264"/>
      <c r="J3" s="265"/>
    </row>
    <row r="4" spans="2:10" ht="20.25" customHeight="1" x14ac:dyDescent="0.25">
      <c r="B4" s="127" t="s">
        <v>1</v>
      </c>
      <c r="C4" s="256"/>
      <c r="D4" s="257"/>
      <c r="E4" s="260" t="s">
        <v>3</v>
      </c>
      <c r="F4" s="261"/>
      <c r="G4" s="266" t="s">
        <v>89</v>
      </c>
      <c r="H4" s="266"/>
      <c r="I4" s="266"/>
      <c r="J4" s="267"/>
    </row>
    <row r="5" spans="2:10" ht="14.25" customHeight="1" x14ac:dyDescent="0.25">
      <c r="B5" s="128"/>
      <c r="C5" s="256"/>
      <c r="D5" s="257"/>
      <c r="E5" s="262"/>
      <c r="F5" s="263"/>
      <c r="G5" s="268" t="s">
        <v>5</v>
      </c>
      <c r="H5" s="269"/>
      <c r="I5" s="269" t="s">
        <v>6</v>
      </c>
      <c r="J5" s="271"/>
    </row>
    <row r="6" spans="2:10" ht="11.25" customHeight="1" x14ac:dyDescent="0.25">
      <c r="B6" s="128"/>
      <c r="C6" s="256"/>
      <c r="D6" s="257"/>
      <c r="E6" s="262"/>
      <c r="F6" s="263"/>
      <c r="G6" s="257"/>
      <c r="H6" s="270"/>
      <c r="I6" s="270" t="s">
        <v>7</v>
      </c>
      <c r="J6" s="272"/>
    </row>
    <row r="7" spans="2:10" ht="11.25" customHeight="1" x14ac:dyDescent="0.25">
      <c r="B7" s="128"/>
      <c r="C7" s="248" t="s">
        <v>83</v>
      </c>
      <c r="D7" s="249"/>
      <c r="E7" s="249"/>
      <c r="F7" s="250"/>
      <c r="G7" s="251" t="s">
        <v>84</v>
      </c>
      <c r="H7" s="252"/>
      <c r="I7" s="252"/>
      <c r="J7" s="253"/>
    </row>
    <row r="8" spans="2:10" ht="16.5" customHeight="1" thickBot="1" x14ac:dyDescent="0.3">
      <c r="B8" s="135"/>
      <c r="C8" s="139" t="s">
        <v>8</v>
      </c>
      <c r="D8" s="137" t="s">
        <v>9</v>
      </c>
      <c r="E8" s="137" t="s">
        <v>8</v>
      </c>
      <c r="F8" s="138" t="s">
        <v>9</v>
      </c>
      <c r="G8" s="136" t="s">
        <v>8</v>
      </c>
      <c r="H8" s="137" t="s">
        <v>9</v>
      </c>
      <c r="I8" s="137" t="s">
        <v>8</v>
      </c>
      <c r="J8" s="138" t="s">
        <v>9</v>
      </c>
    </row>
    <row r="9" spans="2:10" ht="29.25" customHeight="1" x14ac:dyDescent="0.25">
      <c r="B9" s="150" t="s">
        <v>5</v>
      </c>
      <c r="C9" s="142">
        <v>88623</v>
      </c>
      <c r="D9" s="143">
        <v>43696</v>
      </c>
      <c r="E9" s="143">
        <v>62179</v>
      </c>
      <c r="F9" s="144">
        <v>30535</v>
      </c>
      <c r="G9" s="151">
        <v>82430</v>
      </c>
      <c r="H9" s="143">
        <v>43954</v>
      </c>
      <c r="I9" s="143">
        <v>11544</v>
      </c>
      <c r="J9" s="144">
        <v>6276</v>
      </c>
    </row>
    <row r="10" spans="2:10" ht="27" customHeight="1" x14ac:dyDescent="0.25">
      <c r="B10" s="129" t="s">
        <v>10</v>
      </c>
      <c r="C10" s="124">
        <v>40616</v>
      </c>
      <c r="D10" s="122">
        <v>20616</v>
      </c>
      <c r="E10" s="122">
        <v>26812</v>
      </c>
      <c r="F10" s="125">
        <v>13123</v>
      </c>
      <c r="G10" s="123">
        <v>22223</v>
      </c>
      <c r="H10" s="122">
        <v>12600</v>
      </c>
      <c r="I10" s="122">
        <v>2498</v>
      </c>
      <c r="J10" s="125">
        <v>1509</v>
      </c>
    </row>
    <row r="11" spans="2:10" ht="27.75" customHeight="1" thickBot="1" x14ac:dyDescent="0.3">
      <c r="B11" s="152" t="s">
        <v>11</v>
      </c>
      <c r="C11" s="153">
        <v>24044</v>
      </c>
      <c r="D11" s="154">
        <v>11900</v>
      </c>
      <c r="E11" s="154">
        <v>14432</v>
      </c>
      <c r="F11" s="155">
        <v>6777</v>
      </c>
      <c r="G11" s="156">
        <v>10732</v>
      </c>
      <c r="H11" s="154">
        <v>5539</v>
      </c>
      <c r="I11" s="154">
        <v>718</v>
      </c>
      <c r="J11" s="155">
        <v>360</v>
      </c>
    </row>
    <row r="12" spans="2:10" ht="24" customHeight="1" thickTop="1" x14ac:dyDescent="0.25">
      <c r="B12" s="145" t="s">
        <v>74</v>
      </c>
      <c r="C12" s="146">
        <f>SUM(C10/C9*100)</f>
        <v>45.830089254482473</v>
      </c>
      <c r="D12" s="147">
        <f t="shared" ref="D12:I12" si="0">SUM(D10/D9*100)</f>
        <v>47.180519956060053</v>
      </c>
      <c r="E12" s="147">
        <f t="shared" si="0"/>
        <v>43.120667749561747</v>
      </c>
      <c r="F12" s="148">
        <f>SUM(F10/F9*100)</f>
        <v>42.976911740625511</v>
      </c>
      <c r="G12" s="149">
        <f t="shared" si="0"/>
        <v>26.959844716729346</v>
      </c>
      <c r="H12" s="147">
        <f t="shared" si="0"/>
        <v>28.666332984483777</v>
      </c>
      <c r="I12" s="147">
        <f t="shared" si="0"/>
        <v>21.638946638946639</v>
      </c>
      <c r="J12" s="148">
        <f>SUM(J10/J9*100)</f>
        <v>24.043977055449332</v>
      </c>
    </row>
    <row r="13" spans="2:10" ht="26.25" customHeight="1" thickBot="1" x14ac:dyDescent="0.3">
      <c r="B13" s="130" t="s">
        <v>75</v>
      </c>
      <c r="C13" s="131">
        <f>SUM(C11/C9*100)</f>
        <v>27.130654570483959</v>
      </c>
      <c r="D13" s="132">
        <f t="shared" ref="D13:I13" si="1">SUM(D11/D9*100)</f>
        <v>27.233614060783594</v>
      </c>
      <c r="E13" s="132">
        <f t="shared" si="1"/>
        <v>23.210408658871966</v>
      </c>
      <c r="F13" s="133">
        <f>SUM(F11/F9*100)</f>
        <v>22.194203373178318</v>
      </c>
      <c r="G13" s="134">
        <f t="shared" si="1"/>
        <v>13.019531723886935</v>
      </c>
      <c r="H13" s="132">
        <f t="shared" si="1"/>
        <v>12.601810984210765</v>
      </c>
      <c r="I13" s="132">
        <f t="shared" si="1"/>
        <v>6.2196812196812195</v>
      </c>
      <c r="J13" s="133">
        <f>SUM(J11/J9*100)</f>
        <v>5.736137667304015</v>
      </c>
    </row>
    <row r="14" spans="2:10" ht="13.5" customHeight="1" x14ac:dyDescent="0.25">
      <c r="B14" s="90" t="s">
        <v>77</v>
      </c>
      <c r="C14" s="95" t="str">
        <f>T('b.ogół. i do 30 r.ż.'!B55)</f>
        <v>*      Liczby zawarte w zestawieniu - za okres I - XII 2021 r.</v>
      </c>
    </row>
    <row r="15" spans="2:10" ht="13.5" customHeight="1" x14ac:dyDescent="0.25">
      <c r="B15" s="90" t="s">
        <v>78</v>
      </c>
      <c r="C15" s="94" t="s">
        <v>99</v>
      </c>
    </row>
    <row r="16" spans="2:10" ht="18.75" customHeight="1" x14ac:dyDescent="0.25">
      <c r="C16" s="90" t="s">
        <v>94</v>
      </c>
      <c r="D16" s="168"/>
    </row>
    <row r="17" spans="2:5" ht="12.75" customHeight="1" x14ac:dyDescent="0.25">
      <c r="B17" s="95" t="s">
        <v>96</v>
      </c>
      <c r="C17" s="168"/>
    </row>
    <row r="18" spans="2:5" ht="12.75" customHeight="1" x14ac:dyDescent="0.25">
      <c r="B18" s="90" t="s">
        <v>100</v>
      </c>
      <c r="C18" s="106"/>
    </row>
    <row r="19" spans="2:5" ht="13.5" customHeight="1" x14ac:dyDescent="0.25">
      <c r="B19" s="168"/>
      <c r="C19" s="106"/>
    </row>
    <row r="20" spans="2:5" x14ac:dyDescent="0.25">
      <c r="C20" s="106"/>
    </row>
    <row r="21" spans="2:5" x14ac:dyDescent="0.25">
      <c r="C21" s="106"/>
      <c r="E21" s="168"/>
    </row>
    <row r="22" spans="2:5" x14ac:dyDescent="0.25">
      <c r="C22" s="107"/>
    </row>
  </sheetData>
  <mergeCells count="12">
    <mergeCell ref="C7:F7"/>
    <mergeCell ref="G7:J7"/>
    <mergeCell ref="C3:D6"/>
    <mergeCell ref="E3:F3"/>
    <mergeCell ref="E4:F4"/>
    <mergeCell ref="E5:F5"/>
    <mergeCell ref="E6:F6"/>
    <mergeCell ref="G3:J3"/>
    <mergeCell ref="G4:J4"/>
    <mergeCell ref="G5:H6"/>
    <mergeCell ref="I5:J5"/>
    <mergeCell ref="I6:J6"/>
  </mergeCells>
  <printOptions horizontalCentered="1" verticalCentered="1"/>
  <pageMargins left="0" right="0" top="0" bottom="0" header="0" footer="0"/>
  <pageSetup paperSize="9" scale="12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b.ogół. i do 30 r.ż.</vt:lpstr>
      <vt:lpstr>w tym kobiety</vt:lpstr>
      <vt:lpstr>akt.for. do 30 i 25 r.ż.</vt:lpstr>
      <vt:lpstr>bez do 30 i 25 r.ż.</vt:lpstr>
      <vt:lpstr>'bez do 30 i 25 r.ż.'!OLE_LINK1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WUP</dc:creator>
  <cp:lastModifiedBy>WUP</cp:lastModifiedBy>
  <cp:lastPrinted>2021-07-19T07:57:40Z</cp:lastPrinted>
  <dcterms:created xsi:type="dcterms:W3CDTF">2017-09-15T11:17:22Z</dcterms:created>
  <dcterms:modified xsi:type="dcterms:W3CDTF">2022-01-17T13:31:19Z</dcterms:modified>
</cp:coreProperties>
</file>