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iotr.kocaj\Desktop\styczeń - lipiec '23 r\"/>
    </mc:Choice>
  </mc:AlternateContent>
  <xr:revisionPtr revIDLastSave="0" documentId="13_ncr:1_{2325D054-5E8F-4392-8BCC-79B918D3297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 b.ogół. i do 30r.ż." sheetId="4" r:id="rId1"/>
    <sheet name="II w tym kobiety" sheetId="6" r:id="rId2"/>
    <sheet name="III akt.for. do 30 i 25r.ż." sheetId="2" r:id="rId3"/>
    <sheet name="IV bez do 30 i 25r.ż." sheetId="1" r:id="rId4"/>
  </sheets>
  <definedNames>
    <definedName name="OLE_LINK1" localSheetId="3">'IV bez do 30 i 25r.ż.'!$B$1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" i="1" l="1"/>
  <c r="F8" i="4"/>
  <c r="F7" i="4"/>
  <c r="I9" i="4"/>
  <c r="I8" i="4"/>
  <c r="I10" i="4"/>
  <c r="J6" i="4"/>
  <c r="I6" i="4"/>
  <c r="J20" i="4"/>
  <c r="I20" i="4"/>
  <c r="J16" i="4"/>
  <c r="I16" i="4"/>
  <c r="D54" i="4"/>
  <c r="D53" i="4"/>
  <c r="D51" i="4"/>
  <c r="F5" i="6"/>
  <c r="F6" i="6"/>
  <c r="I4" i="6"/>
  <c r="H4" i="6"/>
  <c r="H14" i="6"/>
  <c r="O16" i="2"/>
  <c r="N16" i="2"/>
  <c r="I17" i="4"/>
  <c r="O6" i="2" l="1"/>
  <c r="N6" i="2"/>
  <c r="J13" i="1" l="1"/>
  <c r="J12" i="1"/>
  <c r="I13" i="1"/>
  <c r="I12" i="1"/>
  <c r="H13" i="1"/>
  <c r="H12" i="1"/>
  <c r="G13" i="1"/>
  <c r="I14" i="6" l="1"/>
  <c r="D5" i="2" l="1"/>
  <c r="F13" i="4" l="1"/>
  <c r="D14" i="2" l="1"/>
  <c r="G53" i="2"/>
  <c r="G52" i="2"/>
  <c r="G50" i="2"/>
  <c r="F50" i="2"/>
  <c r="E52" i="6"/>
  <c r="E51" i="6"/>
  <c r="D52" i="6"/>
  <c r="D51" i="6"/>
  <c r="E49" i="6"/>
  <c r="D49" i="6"/>
  <c r="E54" i="4"/>
  <c r="E53" i="4"/>
  <c r="E51" i="4"/>
  <c r="F51" i="4" l="1"/>
  <c r="F49" i="6"/>
  <c r="E7" i="2"/>
  <c r="E6" i="2"/>
  <c r="E5" i="2"/>
  <c r="O5" i="2" l="1"/>
  <c r="L7" i="2"/>
  <c r="K7" i="2"/>
  <c r="F13" i="1" l="1"/>
  <c r="F12" i="1"/>
  <c r="C14" i="1" l="1"/>
  <c r="C12" i="1" l="1"/>
  <c r="D12" i="1"/>
  <c r="E12" i="1"/>
  <c r="C13" i="1" l="1"/>
  <c r="F6" i="4" l="1"/>
  <c r="F4" i="6" l="1"/>
  <c r="F7" i="6"/>
  <c r="F8" i="6"/>
  <c r="F9" i="6"/>
  <c r="F10" i="6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4" i="6"/>
  <c r="F46" i="6"/>
  <c r="F9" i="4" l="1"/>
  <c r="F10" i="4"/>
  <c r="F11" i="4"/>
  <c r="F12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2" i="4"/>
  <c r="F33" i="4"/>
  <c r="F34" i="4"/>
  <c r="F35" i="4"/>
  <c r="F36" i="4"/>
  <c r="F37" i="4"/>
  <c r="F38" i="4"/>
  <c r="F39" i="4"/>
  <c r="F40" i="4"/>
  <c r="F41" i="4"/>
  <c r="F42" i="4"/>
  <c r="F43" i="4"/>
  <c r="F44" i="4"/>
  <c r="F46" i="4"/>
  <c r="F48" i="4"/>
  <c r="B54" i="2" l="1"/>
  <c r="B53" i="6"/>
  <c r="F52" i="2" l="1"/>
  <c r="F53" i="2"/>
  <c r="D13" i="1" l="1"/>
  <c r="E13" i="1"/>
  <c r="E47" i="2" l="1"/>
  <c r="E45" i="2"/>
  <c r="E43" i="2"/>
  <c r="E42" i="2"/>
  <c r="E41" i="2"/>
  <c r="E40" i="2"/>
  <c r="E39" i="2"/>
  <c r="E38" i="2"/>
  <c r="E37" i="2"/>
  <c r="E36" i="2"/>
  <c r="E35" i="2"/>
  <c r="E34" i="2"/>
  <c r="E33" i="2"/>
  <c r="E32" i="2"/>
  <c r="E31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D47" i="2"/>
  <c r="D45" i="2"/>
  <c r="D43" i="2"/>
  <c r="D42" i="2"/>
  <c r="D41" i="2"/>
  <c r="D40" i="2"/>
  <c r="D39" i="2"/>
  <c r="D38" i="2"/>
  <c r="D37" i="2"/>
  <c r="D36" i="2"/>
  <c r="D35" i="2"/>
  <c r="D34" i="2"/>
  <c r="D33" i="2"/>
  <c r="D32" i="2"/>
  <c r="D31" i="2"/>
  <c r="D29" i="2"/>
  <c r="D28" i="2"/>
  <c r="D27" i="2"/>
  <c r="D26" i="2"/>
  <c r="D25" i="2"/>
  <c r="D24" i="2"/>
  <c r="D23" i="2"/>
  <c r="D22" i="2"/>
  <c r="D21" i="2"/>
  <c r="D20" i="2"/>
  <c r="D19" i="2"/>
  <c r="D18" i="2"/>
  <c r="D17" i="2"/>
  <c r="D16" i="2"/>
  <c r="D15" i="2"/>
  <c r="D13" i="2"/>
  <c r="D12" i="2"/>
  <c r="D11" i="2"/>
  <c r="D10" i="2"/>
  <c r="D9" i="2"/>
  <c r="D8" i="2"/>
  <c r="D7" i="2"/>
  <c r="D6" i="2"/>
  <c r="F52" i="6"/>
  <c r="F51" i="6"/>
  <c r="N5" i="2" l="1"/>
  <c r="N15" i="2"/>
  <c r="O15" i="2"/>
  <c r="E50" i="2"/>
  <c r="D53" i="2"/>
  <c r="D52" i="2"/>
  <c r="D50" i="2"/>
  <c r="J7" i="2"/>
  <c r="I7" i="2"/>
  <c r="E53" i="2"/>
  <c r="E52" i="2"/>
  <c r="F54" i="4"/>
  <c r="F53" i="4"/>
</calcChain>
</file>

<file path=xl/sharedStrings.xml><?xml version="1.0" encoding="utf-8"?>
<sst xmlns="http://schemas.openxmlformats.org/spreadsheetml/2006/main" count="236" uniqueCount="102">
  <si>
    <t>Osoby</t>
  </si>
  <si>
    <t>bezrobotne</t>
  </si>
  <si>
    <t>Bezrobotni zarejestrowani</t>
  </si>
  <si>
    <t>Bezrobotni, którzy podjęli pracę</t>
  </si>
  <si>
    <t>Bezrobotni</t>
  </si>
  <si>
    <t>Ogółem</t>
  </si>
  <si>
    <t>Z ogółem:</t>
  </si>
  <si>
    <t>z prawem do zasiłku</t>
  </si>
  <si>
    <t>razem</t>
  </si>
  <si>
    <t>kobiety</t>
  </si>
  <si>
    <t>do 30 roku życia</t>
  </si>
  <si>
    <t>w tym do 25 roku życia</t>
  </si>
  <si>
    <t>Wyszczególnienie</t>
  </si>
  <si>
    <t>do 30 roku</t>
  </si>
  <si>
    <t>życia</t>
  </si>
  <si>
    <t>w tym do 25</t>
  </si>
  <si>
    <t>roku życia</t>
  </si>
  <si>
    <t xml:space="preserve">  - po raz pierwszy</t>
  </si>
  <si>
    <t xml:space="preserve">  - po raz kolejny</t>
  </si>
  <si>
    <t>po  ukończeniu  prac  interwencyjnych</t>
  </si>
  <si>
    <t>po  ukończeniu  robót  publicznych</t>
  </si>
  <si>
    <t>po stażu</t>
  </si>
  <si>
    <t>po odbyciu przygotowania zawodowego dorosłych</t>
  </si>
  <si>
    <t>po szkoleniu</t>
  </si>
  <si>
    <t>po pracach społecznie użytecznych</t>
  </si>
  <si>
    <t>z powodu podjęcia pracy</t>
  </si>
  <si>
    <t xml:space="preserve">  Niesubsydiowanej</t>
  </si>
  <si>
    <t>z pracy niesubsydiowanej: podjęcie działalności gospodarczej</t>
  </si>
  <si>
    <t xml:space="preserve">z pracy niesubsydiowanej: pracy sezonowej </t>
  </si>
  <si>
    <t xml:space="preserve">  Subsydiowanej</t>
  </si>
  <si>
    <t>z pracy subsydiowanej: prac interwencyjnych</t>
  </si>
  <si>
    <t>z pracy subsydiowanej: robót publicznych</t>
  </si>
  <si>
    <t>z pracy subsydiowanej: podjęcia działalności gospodarczej</t>
  </si>
  <si>
    <t>z pracy subsydiowanej: w ramach refundacji pracodawcy kosztów zatrudnienia osoby bezrobotnej</t>
  </si>
  <si>
    <t>z pracy subsydiowanej: podjęcia pracy w ramach świadczenia aktywizacyjnego</t>
  </si>
  <si>
    <t>z pracy subsydiowanej: inne podjęcia pracy</t>
  </si>
  <si>
    <t>Rozpoczęcia prac społecznie użytecznych</t>
  </si>
  <si>
    <t>Skierowania do agencji zatrudnienia w ramach zlecania działań aktywizacyjnych</t>
  </si>
  <si>
    <t>Odmowy bez uzasadnionej przyczyny przyjęcia propozycji odpowiedniej pracy lub innej formy pomocy w tym w ramach pakietu aktywizacja integracja</t>
  </si>
  <si>
    <t>Niepotwierdzania gotowości do podjęcia pracy</t>
  </si>
  <si>
    <t>Dobrowolnej rezygnacji ze statutu bezrobotnego</t>
  </si>
  <si>
    <t>Podjęcia nauki</t>
  </si>
  <si>
    <t>Nabycia praw emerytalnych lub rentowych</t>
  </si>
  <si>
    <t>Innych</t>
  </si>
  <si>
    <t>z pracy subsydiowanej: podjęcia pracy w ramach grantu na telepracę</t>
  </si>
  <si>
    <t>z pracy subsydiowanej: podjęcia pracy w ramach refundacji składek na ubezpieczenia społeczne</t>
  </si>
  <si>
    <t xml:space="preserve">                 w tym w ramach pakietu aktywizacja integracja</t>
  </si>
  <si>
    <t>w tym do 30 roku życia</t>
  </si>
  <si>
    <t>w tym kobiety do 30 roku życia</t>
  </si>
  <si>
    <t>Rozpoczęcia przygotowania zawodowego dorosłych  (art. 53a)</t>
  </si>
  <si>
    <t>Bezrobotni zarejestrowani w okresie sprawozdawczym "napływ"</t>
  </si>
  <si>
    <t>z "napływu"</t>
  </si>
  <si>
    <t>Osoby wyłączone z ewidencji bezrobotnych w okresie sprawozdawczym "odpływ"</t>
  </si>
  <si>
    <t>REZYGNACJE   I   ODMOWY</t>
  </si>
  <si>
    <t>Rozkład Aktywnych form wśród osob bezrobotnych do 30 roku życia, będących w szczególnej sytuacji na rynku pracy *</t>
  </si>
  <si>
    <r>
      <t xml:space="preserve">Osoby wyłączone z ewidencji bezrobotnych w okresie sprawozdawczym: z powodu rozpoczęcia: </t>
    </r>
    <r>
      <rPr>
        <b/>
        <sz val="9"/>
        <color rgb="FF000000"/>
        <rFont val="Times New Roman"/>
        <family val="1"/>
        <charset val="238"/>
      </rPr>
      <t>staży</t>
    </r>
  </si>
  <si>
    <t>---</t>
  </si>
  <si>
    <t>Osiągnięcia wieku emerytalnego</t>
  </si>
  <si>
    <t>Nabycia praw do świadczenia przedemerytalnego</t>
  </si>
  <si>
    <t>AKTYWIZOWANI  W  RAMACH  RÓŻNYCH  BONÓW</t>
  </si>
  <si>
    <t>Liczba aktywizowanych w ramach bonów</t>
  </si>
  <si>
    <r>
      <t xml:space="preserve">     z pracy subsydiowanej: podjęcia działalności gospodarczej: w tym w ramach bonu na zasiedlenie</t>
    </r>
    <r>
      <rPr>
        <vertAlign val="superscript"/>
        <sz val="9"/>
        <color rgb="FF000000"/>
        <rFont val="Times New Roman"/>
        <family val="1"/>
        <charset val="238"/>
      </rPr>
      <t>1</t>
    </r>
  </si>
  <si>
    <r>
      <t>z pracy subsydiowanej: podjęcie pracy poza miejscem zamieszkania w ramach bonu na zasiedlenie</t>
    </r>
    <r>
      <rPr>
        <vertAlign val="superscript"/>
        <sz val="9"/>
        <color rgb="FF000000"/>
        <rFont val="Times New Roman"/>
        <family val="1"/>
        <charset val="238"/>
      </rPr>
      <t>2</t>
    </r>
  </si>
  <si>
    <r>
      <t>z pracy subsydiowanej: podjęcie pracy w ramach bonu zatrudnieniowego</t>
    </r>
    <r>
      <rPr>
        <vertAlign val="superscript"/>
        <sz val="9"/>
        <color rgb="FF000000"/>
        <rFont val="Times New Roman"/>
        <family val="1"/>
        <charset val="238"/>
      </rPr>
      <t>3</t>
    </r>
  </si>
  <si>
    <r>
      <t>z pracy subsydiowanej: podjęcia pracy w ramach dofinansowania wynagrodzenia za zatrudnienie skierowanego bezrobotnego powyżej 50 roku życia</t>
    </r>
    <r>
      <rPr>
        <vertAlign val="superscript"/>
        <sz val="9"/>
        <color rgb="FF000000"/>
        <rFont val="Times New Roman"/>
        <family val="1"/>
        <charset val="238"/>
      </rPr>
      <t>4</t>
    </r>
  </si>
  <si>
    <r>
      <t xml:space="preserve">        w tym w ramach bonu szkoleniowego</t>
    </r>
    <r>
      <rPr>
        <vertAlign val="superscript"/>
        <sz val="9"/>
        <color rgb="FF000000"/>
        <rFont val="Times New Roman"/>
        <family val="1"/>
        <charset val="238"/>
      </rPr>
      <t>4</t>
    </r>
  </si>
  <si>
    <r>
      <t xml:space="preserve">        w tym w ramach bonu stażowego</t>
    </r>
    <r>
      <rPr>
        <vertAlign val="superscript"/>
        <sz val="9"/>
        <color rgb="FF000000"/>
        <rFont val="Times New Roman"/>
        <family val="1"/>
        <charset val="238"/>
      </rPr>
      <t>5</t>
    </r>
  </si>
  <si>
    <r>
      <t xml:space="preserve">Osoby wyłączone z ewidencji bezrobotnych w okresie sprawozdawczym: z powodu rozpoczęcia </t>
    </r>
    <r>
      <rPr>
        <b/>
        <sz val="9"/>
        <color theme="1"/>
        <rFont val="Times New Roman"/>
        <family val="1"/>
        <charset val="238"/>
      </rPr>
      <t>szkolenia</t>
    </r>
  </si>
  <si>
    <t>Liczba bezrobotnych skierowanych do pracy w ramach bonów</t>
  </si>
  <si>
    <t>Odmowy przyjęcia pracy, ustalenia profilu, potwierdzenia w urzędzie gotowosci do pracy, rezygnacja dobrowolna</t>
  </si>
  <si>
    <t>do 30 r. ż. w ogółem - w proc.</t>
  </si>
  <si>
    <t>do 25 r. ż. w ogółem - w proc.</t>
  </si>
  <si>
    <t>1</t>
  </si>
  <si>
    <t>* W okresie sprawozdawczym</t>
  </si>
  <si>
    <t>** Stany w końcu okresu sprawozdawczego</t>
  </si>
  <si>
    <r>
      <t xml:space="preserve">Rozkład Aktywnych form wśród </t>
    </r>
    <r>
      <rPr>
        <b/>
        <sz val="9"/>
        <color rgb="FFFF0000"/>
        <rFont val="Times New Roman"/>
        <family val="1"/>
        <charset val="238"/>
      </rPr>
      <t>bezrobotnych kobiet do 30 roku życia</t>
    </r>
    <r>
      <rPr>
        <b/>
        <sz val="9"/>
        <color theme="1"/>
        <rFont val="Times New Roman"/>
        <family val="1"/>
        <charset val="238"/>
      </rPr>
      <t>, będących</t>
    </r>
  </si>
  <si>
    <t>w okresie sprawozdawczym *</t>
  </si>
  <si>
    <t>w końcu okresu sprawozdawczego **</t>
  </si>
  <si>
    <t>Róznice w formach aktywnych adresowanych tyko do osób młodych wynikają z faktu ustalania statusu osoby do 30 r. życia na dzień wyłączenia z ewidencji statystycznej.</t>
  </si>
  <si>
    <t xml:space="preserve">ROZKŁAD  AKTYWNYCH  FORM  WŚRÓD  BEZROBOTNYCH  DO  30  ROKU  ŻYCIA  W  SZCZEGÓLNEJ </t>
  </si>
  <si>
    <r>
      <t xml:space="preserve">SYTUACJI  NA  RYNKU  PRACY  W  STOSUNKU  DO  </t>
    </r>
    <r>
      <rPr>
        <u/>
        <sz val="9"/>
        <color theme="1"/>
        <rFont val="Times New Roman"/>
        <family val="1"/>
        <charset val="238"/>
      </rPr>
      <t>OGÓLNEJ  POPULACJI  BEZROBOTNYCH  W  PUP</t>
    </r>
    <r>
      <rPr>
        <sz val="9"/>
        <color theme="1"/>
        <rFont val="Times New Roman"/>
        <family val="1"/>
        <charset val="238"/>
      </rPr>
      <t xml:space="preserve"> *</t>
    </r>
  </si>
  <si>
    <t>zarejestrowani (średnia)**</t>
  </si>
  <si>
    <t>Bezrobotne kobiety zarejestrowane w PUP (napływw zdefiniowanym okresie)</t>
  </si>
  <si>
    <t>Bezrobotni ogółem zarejestrowani w PUP (napływ w zdefiniowanym okresie)</t>
  </si>
  <si>
    <r>
      <t xml:space="preserve">w szczególnej sytuacji na rynku pracy w stosunku do </t>
    </r>
    <r>
      <rPr>
        <b/>
        <u/>
        <sz val="9"/>
        <color theme="1"/>
        <rFont val="Times New Roman"/>
        <family val="1"/>
        <charset val="238"/>
      </rPr>
      <t>ogólnej populacji bezrobotnych kobiet w PUP</t>
    </r>
    <r>
      <rPr>
        <b/>
        <sz val="9"/>
        <color theme="1"/>
        <rFont val="Times New Roman"/>
        <family val="1"/>
        <charset val="238"/>
      </rPr>
      <t xml:space="preserve"> *</t>
    </r>
  </si>
  <si>
    <t xml:space="preserve">Bezrobocie wśród osób młodych (do 30 roku życia, w tym do 25 r.ż.), którzy są </t>
  </si>
  <si>
    <r>
      <t xml:space="preserve">    wg wzoru </t>
    </r>
    <r>
      <rPr>
        <vertAlign val="superscript"/>
        <sz val="7"/>
        <color theme="1"/>
        <rFont val="Times New Roman"/>
        <family val="1"/>
        <charset val="238"/>
      </rPr>
      <t>1</t>
    </r>
  </si>
  <si>
    <t>zarejestrowani w PUP w stosunku do ogólnej liczby osób bezrobotnych zarejestrowanych w PUP</t>
  </si>
  <si>
    <r>
      <rPr>
        <vertAlign val="superscript"/>
        <sz val="7"/>
        <color theme="1"/>
        <rFont val="Times New Roman"/>
        <family val="1"/>
        <charset val="238"/>
      </rPr>
      <t>1</t>
    </r>
    <r>
      <rPr>
        <sz val="7"/>
        <color theme="1"/>
        <rFont val="Times New Roman"/>
        <family val="1"/>
        <charset val="238"/>
      </rPr>
      <t xml:space="preserve"> Średnia bezrobotnych oznacza iloraz liczby bezrobotnych wg stanu na ostatni dzień miesiąca przez adekwatną liczbę okresów. </t>
    </r>
  </si>
  <si>
    <t>"W styczniu" - oznacza stan na koniec m-ca.  W pozostałych miesiącach - oznacza średnią arytmetyczną, która wynika z liczby okresów zawartych w analizowanym czasie.</t>
  </si>
  <si>
    <t>w proc.</t>
  </si>
  <si>
    <r>
      <t xml:space="preserve">Podjęcia subsydiowanej działalności gospodarczej, w ramach </t>
    </r>
    <r>
      <rPr>
        <b/>
        <sz val="8"/>
        <color theme="1"/>
        <rFont val="Times New Roman"/>
        <family val="1"/>
        <charset val="238"/>
      </rPr>
      <t>bonu na zasiedlenie</t>
    </r>
    <r>
      <rPr>
        <sz val="8"/>
        <color theme="1"/>
        <rFont val="Times New Roman"/>
        <family val="1"/>
        <charset val="238"/>
      </rPr>
      <t xml:space="preserve"> (art. </t>
    </r>
    <r>
      <rPr>
        <b/>
        <sz val="8"/>
        <color theme="1"/>
        <rFont val="Times New Roman"/>
        <family val="1"/>
        <charset val="238"/>
      </rPr>
      <t>66n</t>
    </r>
    <r>
      <rPr>
        <sz val="8"/>
        <color theme="1"/>
        <rFont val="Times New Roman"/>
        <family val="1"/>
        <charset val="238"/>
      </rPr>
      <t xml:space="preserve"> ustawy o promocji zatrudnienia i instytucjach rynku pracy)</t>
    </r>
  </si>
  <si>
    <r>
      <t xml:space="preserve">Podjęcia pracy subsydiowanej poza miejscem zamieszkania, w ramach </t>
    </r>
    <r>
      <rPr>
        <b/>
        <sz val="8"/>
        <color theme="1"/>
        <rFont val="Times New Roman"/>
        <family val="1"/>
        <charset val="238"/>
      </rPr>
      <t>bonu na zasiedlenie</t>
    </r>
    <r>
      <rPr>
        <sz val="8"/>
        <color theme="1"/>
        <rFont val="Times New Roman"/>
        <family val="1"/>
        <charset val="238"/>
      </rPr>
      <t xml:space="preserve"> (art. </t>
    </r>
    <r>
      <rPr>
        <b/>
        <sz val="8"/>
        <color theme="1"/>
        <rFont val="Times New Roman"/>
        <family val="1"/>
        <charset val="238"/>
      </rPr>
      <t>66n</t>
    </r>
    <r>
      <rPr>
        <sz val="8"/>
        <color theme="1"/>
        <rFont val="Times New Roman"/>
        <family val="1"/>
        <charset val="238"/>
      </rPr>
      <t>)</t>
    </r>
  </si>
  <si>
    <r>
      <t xml:space="preserve">Podjęcia pracy subsydiowanej w ramach </t>
    </r>
    <r>
      <rPr>
        <b/>
        <sz val="8"/>
        <color theme="1"/>
        <rFont val="Times New Roman"/>
        <family val="1"/>
        <charset val="238"/>
      </rPr>
      <t>bonu zatrudnieniowego</t>
    </r>
    <r>
      <rPr>
        <sz val="8"/>
        <color theme="1"/>
        <rFont val="Times New Roman"/>
        <family val="1"/>
        <charset val="238"/>
      </rPr>
      <t xml:space="preserve"> (art. </t>
    </r>
    <r>
      <rPr>
        <b/>
        <sz val="8"/>
        <color theme="1"/>
        <rFont val="Times New Roman"/>
        <family val="1"/>
        <charset val="238"/>
      </rPr>
      <t>66m</t>
    </r>
    <r>
      <rPr>
        <sz val="8"/>
        <color theme="1"/>
        <rFont val="Times New Roman"/>
        <family val="1"/>
        <charset val="238"/>
      </rPr>
      <t>)</t>
    </r>
  </si>
  <si>
    <r>
      <t xml:space="preserve">Osoby wyłączone z ewidencji bezrobotnych w okresie sprawozdawczym: z powodu rozpoczęcia szkolenia - w ramach </t>
    </r>
    <r>
      <rPr>
        <b/>
        <sz val="8"/>
        <color theme="1"/>
        <rFont val="Times New Roman"/>
        <family val="1"/>
        <charset val="238"/>
      </rPr>
      <t>bonu szkoleniowego</t>
    </r>
    <r>
      <rPr>
        <sz val="8"/>
        <color theme="1"/>
        <rFont val="Times New Roman"/>
        <family val="1"/>
        <charset val="238"/>
      </rPr>
      <t xml:space="preserve"> (art. </t>
    </r>
    <r>
      <rPr>
        <b/>
        <sz val="8"/>
        <color theme="1"/>
        <rFont val="Times New Roman"/>
        <family val="1"/>
        <charset val="238"/>
      </rPr>
      <t>66k</t>
    </r>
    <r>
      <rPr>
        <sz val="8"/>
        <color theme="1"/>
        <rFont val="Times New Roman"/>
        <family val="1"/>
        <charset val="238"/>
      </rPr>
      <t>)</t>
    </r>
  </si>
  <si>
    <r>
      <t xml:space="preserve">Osoby wyłączone z ewidencji bezrobotnych w okresie sprawozdawczym: z powodu rozpoczęcia stażu - w ramach </t>
    </r>
    <r>
      <rPr>
        <b/>
        <sz val="8"/>
        <color theme="1"/>
        <rFont val="Times New Roman"/>
        <family val="1"/>
        <charset val="238"/>
      </rPr>
      <t>bonu stażowego</t>
    </r>
    <r>
      <rPr>
        <sz val="8"/>
        <color theme="1"/>
        <rFont val="Times New Roman"/>
        <family val="1"/>
        <charset val="238"/>
      </rPr>
      <t xml:space="preserve"> (art. </t>
    </r>
    <r>
      <rPr>
        <b/>
        <sz val="8"/>
        <color theme="1"/>
        <rFont val="Times New Roman"/>
        <family val="1"/>
        <charset val="238"/>
      </rPr>
      <t>66l</t>
    </r>
    <r>
      <rPr>
        <sz val="8"/>
        <color theme="1"/>
        <rFont val="Times New Roman"/>
        <family val="1"/>
        <charset val="238"/>
      </rPr>
      <t>)</t>
    </r>
  </si>
  <si>
    <t>Bezrobotny może uzyskać dofinansowanie w zakresie przewidzianym w ustawie [1].</t>
  </si>
  <si>
    <r>
      <t>[1]</t>
    </r>
    <r>
      <rPr>
        <sz val="8"/>
        <color theme="1"/>
        <rFont val="Times New Roman"/>
        <family val="1"/>
        <charset val="238"/>
      </rPr>
      <t xml:space="preserve"> Ustawa z dania 20 kwietnia 2004 roku O promocji zatrudnienia i instytucjach rynku pracy z późniejszymi zmianami</t>
    </r>
  </si>
  <si>
    <r>
      <t xml:space="preserve">Podjęcia subsydiowanej działalności gospodarczej, w ramach </t>
    </r>
    <r>
      <rPr>
        <b/>
        <sz val="8"/>
        <color theme="1"/>
        <rFont val="Times New Roman"/>
        <family val="1"/>
        <charset val="238"/>
      </rPr>
      <t>bonu na zasiedlenie</t>
    </r>
    <r>
      <rPr>
        <sz val="8"/>
        <color theme="1"/>
        <rFont val="Times New Roman"/>
        <family val="1"/>
        <charset val="238"/>
      </rPr>
      <t xml:space="preserve"> (art. </t>
    </r>
    <r>
      <rPr>
        <b/>
        <sz val="8"/>
        <color theme="1"/>
        <rFont val="Times New Roman"/>
        <family val="1"/>
        <charset val="238"/>
      </rPr>
      <t>66n</t>
    </r>
    <r>
      <rPr>
        <sz val="8"/>
        <color theme="1"/>
        <rFont val="Times New Roman"/>
        <family val="1"/>
        <charset val="238"/>
      </rPr>
      <t>)</t>
    </r>
  </si>
  <si>
    <r>
      <t>OSOBY MŁODE NA RYNKU PRACY W WOJEWÓDZTWIE PODKARPACKIM</t>
    </r>
    <r>
      <rPr>
        <sz val="11"/>
        <color theme="1"/>
        <rFont val="Times New Roman"/>
        <family val="1"/>
        <charset val="238"/>
      </rPr>
      <t xml:space="preserve">  w okresie </t>
    </r>
    <r>
      <rPr>
        <u/>
        <sz val="11"/>
        <color theme="1"/>
        <rFont val="Times New Roman"/>
        <family val="1"/>
        <charset val="238"/>
      </rPr>
      <t>styczeń - lipiec 2023</t>
    </r>
    <r>
      <rPr>
        <b/>
        <u/>
        <sz val="11"/>
        <color theme="1"/>
        <rFont val="Times New Roman"/>
        <family val="1"/>
        <charset val="238"/>
      </rPr>
      <t xml:space="preserve"> r.</t>
    </r>
  </si>
  <si>
    <r>
      <t xml:space="preserve">*      Liczby zawarte w zestawieniu - w okresie styczeń - lipiec </t>
    </r>
    <r>
      <rPr>
        <b/>
        <sz val="8"/>
        <color theme="1"/>
        <rFont val="Times New Roman"/>
        <family val="1"/>
        <charset val="238"/>
      </rPr>
      <t>2023 r.</t>
    </r>
  </si>
  <si>
    <t>** Liczby dotyczą średniej liczby bezrobotnych w okresie styczeń-lipiec 2023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</si>
</sst>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2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b/>
      <sz val="9"/>
      <color rgb="FF000000"/>
      <name val="Times New Roman"/>
      <family val="1"/>
      <charset val="238"/>
    </font>
    <font>
      <sz val="9"/>
      <color rgb="FF000000"/>
      <name val="Times New Roman"/>
      <family val="1"/>
      <charset val="238"/>
    </font>
    <font>
      <b/>
      <u/>
      <sz val="11"/>
      <color theme="1"/>
      <name val="Times New Roman"/>
      <family val="1"/>
      <charset val="238"/>
    </font>
    <font>
      <sz val="9"/>
      <color rgb="FF000000"/>
      <name val="Arial"/>
      <family val="2"/>
      <charset val="238"/>
    </font>
    <font>
      <vertAlign val="superscript"/>
      <sz val="9"/>
      <color rgb="FF000000"/>
      <name val="Times New Roman"/>
      <family val="1"/>
      <charset val="238"/>
    </font>
    <font>
      <sz val="7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b/>
      <u/>
      <sz val="9"/>
      <color theme="1"/>
      <name val="Times New Roman"/>
      <family val="1"/>
      <charset val="238"/>
    </font>
    <font>
      <u/>
      <sz val="9"/>
      <color theme="1"/>
      <name val="Times New Roman"/>
      <family val="1"/>
      <charset val="238"/>
    </font>
    <font>
      <b/>
      <sz val="9"/>
      <color rgb="FFFF0000"/>
      <name val="Times New Roman"/>
      <family val="1"/>
      <charset val="238"/>
    </font>
    <font>
      <vertAlign val="superscript"/>
      <sz val="8"/>
      <color theme="1"/>
      <name val="Times New Roman"/>
      <family val="1"/>
      <charset val="238"/>
    </font>
    <font>
      <vertAlign val="superscript"/>
      <sz val="7"/>
      <color theme="1"/>
      <name val="Times New Roman"/>
      <family val="1"/>
      <charset val="238"/>
    </font>
    <font>
      <b/>
      <sz val="8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8"/>
      <color rgb="FF000000"/>
      <name val="Arial"/>
      <family val="2"/>
      <charset val="238"/>
    </font>
    <font>
      <sz val="8"/>
      <color theme="1"/>
      <name val="Arial"/>
      <family val="2"/>
      <charset val="238"/>
    </font>
    <font>
      <u/>
      <sz val="11"/>
      <color theme="1"/>
      <name val="Times New Roman"/>
      <family val="1"/>
      <charset val="238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gray0625">
        <fgColor rgb="FF000000"/>
      </patternFill>
    </fill>
    <fill>
      <patternFill patternType="gray0625"/>
    </fill>
    <fill>
      <patternFill patternType="gray0625">
        <bgColor theme="0"/>
      </patternFill>
    </fill>
    <fill>
      <patternFill patternType="solid">
        <fgColor rgb="FFF8FFE7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theme="3" tint="0.79998168889431442"/>
        <bgColor indexed="64"/>
      </patternFill>
    </fill>
  </fills>
  <borders count="112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 diagonalDown="1"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/>
      <right style="double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/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ck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</borders>
  <cellStyleXfs count="9">
    <xf numFmtId="0" fontId="0" fillId="0" borderId="0"/>
    <xf numFmtId="0" fontId="7" fillId="0" borderId="0">
      <alignment horizontal="right" vertical="center"/>
    </xf>
    <xf numFmtId="0" fontId="7" fillId="0" borderId="0">
      <alignment horizontal="right" vertical="center"/>
    </xf>
    <xf numFmtId="0" fontId="7" fillId="0" borderId="0">
      <alignment horizontal="right" vertical="center"/>
    </xf>
    <xf numFmtId="0" fontId="7" fillId="0" borderId="0">
      <alignment horizontal="right" vertical="center"/>
    </xf>
    <xf numFmtId="0" fontId="7" fillId="0" borderId="0">
      <alignment horizontal="center" vertical="center"/>
    </xf>
    <xf numFmtId="0" fontId="7" fillId="0" borderId="0">
      <alignment horizontal="center" vertical="center" textRotation="90"/>
    </xf>
    <xf numFmtId="0" fontId="7" fillId="0" borderId="0">
      <alignment horizontal="right" vertical="center"/>
    </xf>
    <xf numFmtId="0" fontId="7" fillId="0" borderId="0">
      <alignment horizontal="center" vertical="center"/>
    </xf>
  </cellStyleXfs>
  <cellXfs count="292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3" fontId="4" fillId="0" borderId="14" xfId="0" applyNumberFormat="1" applyFont="1" applyBorder="1" applyAlignment="1">
      <alignment horizontal="center" vertical="center" wrapText="1"/>
    </xf>
    <xf numFmtId="164" fontId="4" fillId="0" borderId="15" xfId="0" applyNumberFormat="1" applyFont="1" applyBorder="1" applyAlignment="1">
      <alignment horizontal="center" vertical="center" wrapText="1"/>
    </xf>
    <xf numFmtId="0" fontId="5" fillId="0" borderId="32" xfId="0" applyFont="1" applyBorder="1" applyAlignment="1">
      <alignment vertical="center" wrapText="1"/>
    </xf>
    <xf numFmtId="3" fontId="5" fillId="0" borderId="33" xfId="0" applyNumberFormat="1" applyFont="1" applyBorder="1" applyAlignment="1">
      <alignment horizontal="center" vertical="center" wrapText="1"/>
    </xf>
    <xf numFmtId="164" fontId="5" fillId="0" borderId="34" xfId="0" applyNumberFormat="1" applyFont="1" applyBorder="1" applyAlignment="1">
      <alignment horizontal="center" vertical="center" wrapText="1"/>
    </xf>
    <xf numFmtId="3" fontId="5" fillId="0" borderId="14" xfId="0" applyNumberFormat="1" applyFont="1" applyBorder="1" applyAlignment="1">
      <alignment horizontal="center" vertical="center" wrapText="1"/>
    </xf>
    <xf numFmtId="164" fontId="5" fillId="0" borderId="15" xfId="0" applyNumberFormat="1" applyFont="1" applyBorder="1" applyAlignment="1">
      <alignment horizontal="center" vertical="center" wrapText="1"/>
    </xf>
    <xf numFmtId="0" fontId="5" fillId="0" borderId="28" xfId="0" applyFont="1" applyBorder="1" applyAlignment="1">
      <alignment vertical="center" wrapText="1"/>
    </xf>
    <xf numFmtId="3" fontId="5" fillId="0" borderId="29" xfId="0" applyNumberFormat="1" applyFont="1" applyBorder="1" applyAlignment="1">
      <alignment horizontal="center" vertical="center" wrapText="1"/>
    </xf>
    <xf numFmtId="164" fontId="5" fillId="0" borderId="30" xfId="0" applyNumberFormat="1" applyFont="1" applyBorder="1" applyAlignment="1">
      <alignment horizontal="center" vertical="center" wrapText="1"/>
    </xf>
    <xf numFmtId="0" fontId="5" fillId="0" borderId="41" xfId="0" applyFont="1" applyBorder="1" applyAlignment="1">
      <alignment vertical="center" wrapText="1"/>
    </xf>
    <xf numFmtId="3" fontId="5" fillId="0" borderId="42" xfId="0" applyNumberFormat="1" applyFont="1" applyBorder="1" applyAlignment="1">
      <alignment horizontal="center" vertical="center" wrapText="1"/>
    </xf>
    <xf numFmtId="164" fontId="5" fillId="0" borderId="43" xfId="0" applyNumberFormat="1" applyFont="1" applyBorder="1" applyAlignment="1">
      <alignment horizontal="center" vertical="center" wrapText="1"/>
    </xf>
    <xf numFmtId="3" fontId="4" fillId="0" borderId="32" xfId="0" applyNumberFormat="1" applyFont="1" applyBorder="1" applyAlignment="1">
      <alignment horizontal="center" vertical="center" wrapText="1"/>
    </xf>
    <xf numFmtId="164" fontId="4" fillId="0" borderId="31" xfId="0" applyNumberFormat="1" applyFont="1" applyBorder="1" applyAlignment="1">
      <alignment horizontal="center" vertical="center" wrapText="1"/>
    </xf>
    <xf numFmtId="3" fontId="4" fillId="0" borderId="9" xfId="0" applyNumberFormat="1" applyFont="1" applyBorder="1" applyAlignment="1">
      <alignment horizontal="center" vertical="center" wrapText="1"/>
    </xf>
    <xf numFmtId="164" fontId="4" fillId="0" borderId="11" xfId="0" applyNumberFormat="1" applyFont="1" applyBorder="1" applyAlignment="1">
      <alignment horizontal="center" vertical="center" wrapText="1"/>
    </xf>
    <xf numFmtId="0" fontId="5" fillId="0" borderId="27" xfId="0" applyFont="1" applyBorder="1" applyAlignment="1">
      <alignment vertical="center" wrapText="1"/>
    </xf>
    <xf numFmtId="3" fontId="5" fillId="0" borderId="39" xfId="0" applyNumberFormat="1" applyFont="1" applyBorder="1" applyAlignment="1">
      <alignment horizontal="center" vertical="center" wrapText="1"/>
    </xf>
    <xf numFmtId="164" fontId="5" fillId="0" borderId="40" xfId="0" applyNumberFormat="1" applyFont="1" applyBorder="1" applyAlignment="1">
      <alignment horizontal="center" vertical="center" wrapText="1"/>
    </xf>
    <xf numFmtId="0" fontId="5" fillId="0" borderId="37" xfId="0" applyFont="1" applyBorder="1" applyAlignment="1">
      <alignment vertical="center" wrapText="1"/>
    </xf>
    <xf numFmtId="3" fontId="5" fillId="0" borderId="8" xfId="0" applyNumberFormat="1" applyFont="1" applyBorder="1" applyAlignment="1">
      <alignment horizontal="center" vertical="center" wrapText="1"/>
    </xf>
    <xf numFmtId="164" fontId="5" fillId="0" borderId="12" xfId="0" applyNumberFormat="1" applyFont="1" applyBorder="1" applyAlignment="1">
      <alignment horizontal="center" vertical="center" wrapText="1"/>
    </xf>
    <xf numFmtId="3" fontId="4" fillId="0" borderId="24" xfId="0" applyNumberFormat="1" applyFont="1" applyBorder="1" applyAlignment="1">
      <alignment horizontal="center" vertical="center" wrapText="1"/>
    </xf>
    <xf numFmtId="164" fontId="4" fillId="0" borderId="17" xfId="0" applyNumberFormat="1" applyFont="1" applyBorder="1" applyAlignment="1">
      <alignment horizontal="center" vertical="center" wrapText="1"/>
    </xf>
    <xf numFmtId="3" fontId="5" fillId="3" borderId="14" xfId="0" applyNumberFormat="1" applyFont="1" applyFill="1" applyBorder="1" applyAlignment="1">
      <alignment horizontal="center" vertical="center" wrapText="1"/>
    </xf>
    <xf numFmtId="164" fontId="5" fillId="3" borderId="15" xfId="0" applyNumberFormat="1" applyFont="1" applyFill="1" applyBorder="1" applyAlignment="1">
      <alignment horizontal="center" vertical="center" wrapText="1"/>
    </xf>
    <xf numFmtId="0" fontId="3" fillId="0" borderId="0" xfId="0" applyFont="1"/>
    <xf numFmtId="3" fontId="5" fillId="0" borderId="34" xfId="0" applyNumberFormat="1" applyFont="1" applyBorder="1" applyAlignment="1">
      <alignment horizontal="center" vertical="center" wrapText="1"/>
    </xf>
    <xf numFmtId="3" fontId="5" fillId="0" borderId="15" xfId="0" applyNumberFormat="1" applyFont="1" applyBorder="1" applyAlignment="1">
      <alignment horizontal="center" vertical="center" wrapText="1"/>
    </xf>
    <xf numFmtId="3" fontId="5" fillId="0" borderId="30" xfId="0" applyNumberFormat="1" applyFont="1" applyBorder="1" applyAlignment="1">
      <alignment horizontal="center" vertical="center" wrapText="1"/>
    </xf>
    <xf numFmtId="3" fontId="4" fillId="0" borderId="11" xfId="0" applyNumberFormat="1" applyFont="1" applyBorder="1" applyAlignment="1">
      <alignment horizontal="center" vertical="center" wrapText="1"/>
    </xf>
    <xf numFmtId="3" fontId="5" fillId="0" borderId="40" xfId="0" applyNumberFormat="1" applyFont="1" applyBorder="1" applyAlignment="1">
      <alignment horizontal="center" vertical="center" wrapText="1"/>
    </xf>
    <xf numFmtId="3" fontId="5" fillId="0" borderId="43" xfId="0" applyNumberFormat="1" applyFont="1" applyBorder="1" applyAlignment="1">
      <alignment horizontal="center" vertical="center" wrapText="1"/>
    </xf>
    <xf numFmtId="3" fontId="5" fillId="3" borderId="15" xfId="0" applyNumberFormat="1" applyFont="1" applyFill="1" applyBorder="1" applyAlignment="1">
      <alignment horizontal="center" vertical="center" wrapText="1"/>
    </xf>
    <xf numFmtId="3" fontId="5" fillId="4" borderId="29" xfId="0" applyNumberFormat="1" applyFont="1" applyFill="1" applyBorder="1" applyAlignment="1">
      <alignment horizontal="center" vertical="center" wrapText="1"/>
    </xf>
    <xf numFmtId="0" fontId="5" fillId="5" borderId="29" xfId="0" applyNumberFormat="1" applyFont="1" applyFill="1" applyBorder="1" applyAlignment="1">
      <alignment horizontal="center" vertical="center" wrapText="1"/>
    </xf>
    <xf numFmtId="164" fontId="5" fillId="4" borderId="30" xfId="0" quotePrefix="1" applyNumberFormat="1" applyFont="1" applyFill="1" applyBorder="1" applyAlignment="1">
      <alignment horizontal="center" vertical="center" wrapText="1"/>
    </xf>
    <xf numFmtId="0" fontId="5" fillId="6" borderId="47" xfId="0" applyFont="1" applyFill="1" applyBorder="1" applyAlignment="1">
      <alignment vertical="center" wrapText="1"/>
    </xf>
    <xf numFmtId="3" fontId="5" fillId="6" borderId="48" xfId="0" applyNumberFormat="1" applyFont="1" applyFill="1" applyBorder="1" applyAlignment="1">
      <alignment horizontal="center" vertical="center" wrapText="1"/>
    </xf>
    <xf numFmtId="164" fontId="5" fillId="6" borderId="49" xfId="0" quotePrefix="1" applyNumberFormat="1" applyFont="1" applyFill="1" applyBorder="1" applyAlignment="1">
      <alignment horizontal="center" vertical="center" wrapText="1"/>
    </xf>
    <xf numFmtId="0" fontId="5" fillId="5" borderId="30" xfId="0" quotePrefix="1" applyNumberFormat="1" applyFont="1" applyFill="1" applyBorder="1" applyAlignment="1">
      <alignment horizontal="center" vertical="center" wrapText="1"/>
    </xf>
    <xf numFmtId="3" fontId="4" fillId="0" borderId="15" xfId="0" applyNumberFormat="1" applyFont="1" applyBorder="1" applyAlignment="1">
      <alignment horizontal="center" vertical="center" wrapText="1"/>
    </xf>
    <xf numFmtId="3" fontId="4" fillId="0" borderId="31" xfId="0" applyNumberFormat="1" applyFont="1" applyBorder="1" applyAlignment="1">
      <alignment horizontal="center" vertical="center" wrapText="1"/>
    </xf>
    <xf numFmtId="3" fontId="5" fillId="0" borderId="12" xfId="0" applyNumberFormat="1" applyFont="1" applyBorder="1" applyAlignment="1">
      <alignment horizontal="center" vertical="center" wrapText="1"/>
    </xf>
    <xf numFmtId="3" fontId="4" fillId="0" borderId="17" xfId="0" applyNumberFormat="1" applyFont="1" applyBorder="1" applyAlignment="1">
      <alignment horizontal="center" vertical="center" wrapText="1"/>
    </xf>
    <xf numFmtId="0" fontId="9" fillId="2" borderId="0" xfId="0" applyFont="1" applyFill="1"/>
    <xf numFmtId="0" fontId="11" fillId="2" borderId="0" xfId="0" applyFont="1" applyFill="1"/>
    <xf numFmtId="49" fontId="15" fillId="2" borderId="0" xfId="0" applyNumberFormat="1" applyFont="1" applyFill="1"/>
    <xf numFmtId="49" fontId="11" fillId="2" borderId="0" xfId="0" applyNumberFormat="1" applyFont="1" applyFill="1"/>
    <xf numFmtId="0" fontId="9" fillId="0" borderId="0" xfId="0" applyFont="1" applyFill="1" applyAlignment="1">
      <alignment horizontal="left" vertical="center"/>
    </xf>
    <xf numFmtId="0" fontId="9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left" vertical="center" wrapText="1"/>
    </xf>
    <xf numFmtId="0" fontId="10" fillId="2" borderId="0" xfId="0" applyFont="1" applyFill="1" applyAlignment="1">
      <alignment vertical="center" wrapText="1"/>
    </xf>
    <xf numFmtId="3" fontId="5" fillId="4" borderId="56" xfId="0" quotePrefix="1" applyNumberFormat="1" applyFont="1" applyFill="1" applyBorder="1" applyAlignment="1">
      <alignment horizontal="center" vertical="center" wrapText="1"/>
    </xf>
    <xf numFmtId="0" fontId="5" fillId="5" borderId="56" xfId="0" quotePrefix="1" applyNumberFormat="1" applyFont="1" applyFill="1" applyBorder="1" applyAlignment="1">
      <alignment horizontal="center" vertical="center" wrapText="1"/>
    </xf>
    <xf numFmtId="3" fontId="5" fillId="6" borderId="56" xfId="0" quotePrefix="1" applyNumberFormat="1" applyFont="1" applyFill="1" applyBorder="1" applyAlignment="1">
      <alignment horizontal="center" vertical="center" wrapText="1"/>
    </xf>
    <xf numFmtId="3" fontId="5" fillId="6" borderId="57" xfId="0" quotePrefix="1" applyNumberFormat="1" applyFont="1" applyFill="1" applyBorder="1" applyAlignment="1">
      <alignment horizontal="center" vertical="center" wrapText="1"/>
    </xf>
    <xf numFmtId="3" fontId="5" fillId="6" borderId="58" xfId="0" quotePrefix="1" applyNumberFormat="1" applyFont="1" applyFill="1" applyBorder="1" applyAlignment="1">
      <alignment horizontal="center" vertical="center" wrapText="1"/>
    </xf>
    <xf numFmtId="3" fontId="5" fillId="6" borderId="59" xfId="0" quotePrefix="1" applyNumberFormat="1" applyFont="1" applyFill="1" applyBorder="1" applyAlignment="1">
      <alignment horizontal="center" vertical="center" wrapText="1"/>
    </xf>
    <xf numFmtId="3" fontId="5" fillId="4" borderId="59" xfId="0" quotePrefix="1" applyNumberFormat="1" applyFont="1" applyFill="1" applyBorder="1" applyAlignment="1">
      <alignment horizontal="center" vertical="center" wrapText="1"/>
    </xf>
    <xf numFmtId="3" fontId="5" fillId="4" borderId="58" xfId="0" quotePrefix="1" applyNumberFormat="1" applyFont="1" applyFill="1" applyBorder="1" applyAlignment="1">
      <alignment horizontal="center" vertical="center" wrapText="1"/>
    </xf>
    <xf numFmtId="3" fontId="5" fillId="5" borderId="58" xfId="0" quotePrefix="1" applyNumberFormat="1" applyFont="1" applyFill="1" applyBorder="1" applyAlignment="1">
      <alignment horizontal="center" vertical="center" wrapText="1"/>
    </xf>
    <xf numFmtId="3" fontId="3" fillId="0" borderId="14" xfId="0" applyNumberFormat="1" applyFont="1" applyBorder="1" applyAlignment="1">
      <alignment horizontal="center" vertical="center" wrapText="1"/>
    </xf>
    <xf numFmtId="0" fontId="5" fillId="0" borderId="14" xfId="0" applyFont="1" applyBorder="1" applyAlignment="1">
      <alignment vertical="center" wrapText="1"/>
    </xf>
    <xf numFmtId="0" fontId="10" fillId="2" borderId="0" xfId="0" applyFont="1" applyFill="1"/>
    <xf numFmtId="3" fontId="11" fillId="2" borderId="0" xfId="0" applyNumberFormat="1" applyFont="1" applyFill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3" fontId="11" fillId="2" borderId="0" xfId="0" applyNumberFormat="1" applyFont="1" applyFill="1" applyBorder="1" applyAlignment="1">
      <alignment horizontal="center" vertical="center"/>
    </xf>
    <xf numFmtId="0" fontId="18" fillId="2" borderId="0" xfId="0" applyFont="1" applyFill="1"/>
    <xf numFmtId="0" fontId="18" fillId="2" borderId="0" xfId="0" applyFont="1" applyFill="1" applyAlignment="1">
      <alignment horizontal="center" vertical="center"/>
    </xf>
    <xf numFmtId="0" fontId="10" fillId="0" borderId="0" xfId="0" applyFont="1"/>
    <xf numFmtId="0" fontId="5" fillId="7" borderId="28" xfId="0" applyFont="1" applyFill="1" applyBorder="1" applyAlignment="1">
      <alignment vertical="center" wrapText="1"/>
    </xf>
    <xf numFmtId="3" fontId="5" fillId="7" borderId="29" xfId="0" applyNumberFormat="1" applyFont="1" applyFill="1" applyBorder="1" applyAlignment="1">
      <alignment horizontal="center" vertical="center" wrapText="1"/>
    </xf>
    <xf numFmtId="164" fontId="5" fillId="7" borderId="30" xfId="0" applyNumberFormat="1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/>
    </xf>
    <xf numFmtId="0" fontId="9" fillId="0" borderId="0" xfId="0" applyFont="1"/>
    <xf numFmtId="0" fontId="2" fillId="2" borderId="97" xfId="0" applyFont="1" applyFill="1" applyBorder="1" applyAlignment="1">
      <alignment horizontal="left" vertical="center"/>
    </xf>
    <xf numFmtId="0" fontId="4" fillId="0" borderId="98" xfId="0" applyFont="1" applyBorder="1" applyAlignment="1">
      <alignment horizontal="left" vertical="center" wrapText="1"/>
    </xf>
    <xf numFmtId="0" fontId="4" fillId="0" borderId="99" xfId="0" applyFont="1" applyBorder="1" applyAlignment="1">
      <alignment horizontal="left" vertical="center" wrapText="1"/>
    </xf>
    <xf numFmtId="3" fontId="19" fillId="0" borderId="79" xfId="2" applyNumberFormat="1" applyFont="1" applyBorder="1" applyAlignment="1">
      <alignment horizontal="center" vertical="center" wrapText="1"/>
    </xf>
    <xf numFmtId="3" fontId="19" fillId="0" borderId="77" xfId="2" applyNumberFormat="1" applyFont="1" applyBorder="1" applyAlignment="1">
      <alignment horizontal="center" vertical="center" wrapText="1"/>
    </xf>
    <xf numFmtId="3" fontId="19" fillId="0" borderId="88" xfId="2" applyNumberFormat="1" applyFont="1" applyBorder="1" applyAlignment="1">
      <alignment horizontal="center" vertical="center" wrapText="1"/>
    </xf>
    <xf numFmtId="3" fontId="19" fillId="0" borderId="78" xfId="2" applyNumberFormat="1" applyFont="1" applyBorder="1" applyAlignment="1">
      <alignment horizontal="center" vertical="center" wrapText="1"/>
    </xf>
    <xf numFmtId="3" fontId="19" fillId="0" borderId="62" xfId="2" applyNumberFormat="1" applyFont="1" applyBorder="1" applyAlignment="1">
      <alignment horizontal="center" vertical="center" wrapText="1"/>
    </xf>
    <xf numFmtId="3" fontId="19" fillId="0" borderId="51" xfId="2" applyNumberFormat="1" applyFont="1" applyBorder="1" applyAlignment="1">
      <alignment horizontal="center" vertical="center" wrapText="1"/>
    </xf>
    <xf numFmtId="3" fontId="19" fillId="0" borderId="89" xfId="2" applyNumberFormat="1" applyFont="1" applyBorder="1" applyAlignment="1">
      <alignment horizontal="center" vertical="center" wrapText="1"/>
    </xf>
    <xf numFmtId="3" fontId="19" fillId="0" borderId="63" xfId="2" applyNumberFormat="1" applyFont="1" applyBorder="1" applyAlignment="1">
      <alignment horizontal="center" vertical="center" wrapText="1"/>
    </xf>
    <xf numFmtId="3" fontId="19" fillId="0" borderId="82" xfId="2" applyNumberFormat="1" applyFont="1" applyBorder="1" applyAlignment="1">
      <alignment horizontal="center" vertical="center" wrapText="1"/>
    </xf>
    <xf numFmtId="3" fontId="19" fillId="0" borderId="80" xfId="2" applyNumberFormat="1" applyFont="1" applyBorder="1" applyAlignment="1">
      <alignment horizontal="center" vertical="center" wrapText="1"/>
    </xf>
    <xf numFmtId="3" fontId="19" fillId="0" borderId="90" xfId="2" applyNumberFormat="1" applyFont="1" applyBorder="1" applyAlignment="1">
      <alignment horizontal="center" vertical="center" wrapText="1"/>
    </xf>
    <xf numFmtId="3" fontId="19" fillId="0" borderId="81" xfId="2" applyNumberFormat="1" applyFont="1" applyBorder="1" applyAlignment="1">
      <alignment horizontal="center" vertical="center" wrapText="1"/>
    </xf>
    <xf numFmtId="3" fontId="4" fillId="0" borderId="34" xfId="0" applyNumberFormat="1" applyFont="1" applyBorder="1" applyAlignment="1">
      <alignment horizontal="center" vertical="center" wrapText="1"/>
    </xf>
    <xf numFmtId="3" fontId="4" fillId="0" borderId="104" xfId="0" applyNumberFormat="1" applyFont="1" applyBorder="1" applyAlignment="1">
      <alignment horizontal="center" vertical="center" wrapText="1"/>
    </xf>
    <xf numFmtId="3" fontId="5" fillId="0" borderId="31" xfId="0" applyNumberFormat="1" applyFont="1" applyBorder="1" applyAlignment="1">
      <alignment horizontal="center" vertical="center" wrapText="1"/>
    </xf>
    <xf numFmtId="3" fontId="5" fillId="0" borderId="104" xfId="0" applyNumberFormat="1" applyFont="1" applyBorder="1" applyAlignment="1">
      <alignment horizontal="center" vertical="center" wrapText="1"/>
    </xf>
    <xf numFmtId="3" fontId="5" fillId="0" borderId="105" xfId="0" applyNumberFormat="1" applyFont="1" applyBorder="1" applyAlignment="1">
      <alignment horizontal="center" vertical="center" wrapText="1"/>
    </xf>
    <xf numFmtId="3" fontId="5" fillId="0" borderId="106" xfId="0" applyNumberFormat="1" applyFont="1" applyBorder="1" applyAlignment="1">
      <alignment horizontal="center" vertical="center" wrapText="1"/>
    </xf>
    <xf numFmtId="3" fontId="4" fillId="0" borderId="107" xfId="0" applyNumberFormat="1" applyFont="1" applyBorder="1" applyAlignment="1">
      <alignment horizontal="center" vertical="center" wrapText="1"/>
    </xf>
    <xf numFmtId="3" fontId="5" fillId="0" borderId="108" xfId="0" applyNumberFormat="1" applyFont="1" applyBorder="1" applyAlignment="1">
      <alignment horizontal="center" vertical="center" wrapText="1"/>
    </xf>
    <xf numFmtId="3" fontId="5" fillId="0" borderId="109" xfId="0" applyNumberFormat="1" applyFont="1" applyBorder="1" applyAlignment="1">
      <alignment horizontal="center" vertical="center" wrapText="1"/>
    </xf>
    <xf numFmtId="3" fontId="4" fillId="0" borderId="110" xfId="0" applyNumberFormat="1" applyFont="1" applyBorder="1" applyAlignment="1">
      <alignment horizontal="center" vertical="center" wrapText="1"/>
    </xf>
    <xf numFmtId="3" fontId="5" fillId="3" borderId="104" xfId="0" applyNumberFormat="1" applyFont="1" applyFill="1" applyBorder="1" applyAlignment="1">
      <alignment horizontal="center" vertical="center" wrapText="1"/>
    </xf>
    <xf numFmtId="3" fontId="5" fillId="4" borderId="57" xfId="0" quotePrefix="1" applyNumberFormat="1" applyFont="1" applyFill="1" applyBorder="1" applyAlignment="1">
      <alignment horizontal="center" vertical="center" wrapText="1"/>
    </xf>
    <xf numFmtId="3" fontId="5" fillId="5" borderId="57" xfId="0" quotePrefix="1" applyNumberFormat="1" applyFont="1" applyFill="1" applyBorder="1" applyAlignment="1">
      <alignment horizontal="center" vertical="center" wrapText="1"/>
    </xf>
    <xf numFmtId="3" fontId="5" fillId="5" borderId="59" xfId="0" quotePrefix="1" applyNumberFormat="1" applyFont="1" applyFill="1" applyBorder="1" applyAlignment="1">
      <alignment horizontal="center" vertical="center" wrapText="1"/>
    </xf>
    <xf numFmtId="0" fontId="5" fillId="2" borderId="61" xfId="0" applyFont="1" applyFill="1" applyBorder="1" applyAlignment="1">
      <alignment horizontal="center" vertical="center"/>
    </xf>
    <xf numFmtId="0" fontId="5" fillId="2" borderId="53" xfId="0" applyFont="1" applyFill="1" applyBorder="1" applyAlignment="1">
      <alignment horizontal="center" vertical="center"/>
    </xf>
    <xf numFmtId="0" fontId="5" fillId="2" borderId="87" xfId="0" applyFont="1" applyFill="1" applyBorder="1" applyAlignment="1">
      <alignment horizontal="center" vertical="center"/>
    </xf>
    <xf numFmtId="0" fontId="5" fillId="2" borderId="68" xfId="0" applyFont="1" applyFill="1" applyBorder="1" applyAlignment="1">
      <alignment horizontal="center" vertical="center"/>
    </xf>
    <xf numFmtId="0" fontId="15" fillId="0" borderId="0" xfId="0" applyFont="1"/>
    <xf numFmtId="164" fontId="10" fillId="2" borderId="0" xfId="0" applyNumberFormat="1" applyFont="1" applyFill="1"/>
    <xf numFmtId="0" fontId="10" fillId="2" borderId="0" xfId="0" applyFont="1" applyFill="1" applyAlignment="1">
      <alignment vertical="center"/>
    </xf>
    <xf numFmtId="165" fontId="10" fillId="2" borderId="0" xfId="0" applyNumberFormat="1" applyFont="1" applyFill="1" applyAlignment="1">
      <alignment horizontal="center" vertical="center"/>
    </xf>
    <xf numFmtId="165" fontId="11" fillId="2" borderId="0" xfId="0" applyNumberFormat="1" applyFont="1" applyFill="1" applyAlignment="1">
      <alignment horizontal="center" vertical="center"/>
    </xf>
    <xf numFmtId="3" fontId="4" fillId="8" borderId="24" xfId="0" applyNumberFormat="1" applyFont="1" applyFill="1" applyBorder="1" applyAlignment="1">
      <alignment horizontal="center" vertical="center" wrapText="1"/>
    </xf>
    <xf numFmtId="164" fontId="3" fillId="8" borderId="24" xfId="0" applyNumberFormat="1" applyFont="1" applyFill="1" applyBorder="1" applyAlignment="1">
      <alignment horizontal="center" vertical="center" wrapText="1"/>
    </xf>
    <xf numFmtId="3" fontId="5" fillId="8" borderId="14" xfId="0" applyNumberFormat="1" applyFont="1" applyFill="1" applyBorder="1" applyAlignment="1">
      <alignment horizontal="center" vertical="center" wrapText="1"/>
    </xf>
    <xf numFmtId="164" fontId="5" fillId="8" borderId="15" xfId="0" applyNumberFormat="1" applyFont="1" applyFill="1" applyBorder="1" applyAlignment="1">
      <alignment horizontal="center" vertical="center" wrapText="1"/>
    </xf>
    <xf numFmtId="3" fontId="5" fillId="8" borderId="9" xfId="0" applyNumberFormat="1" applyFont="1" applyFill="1" applyBorder="1" applyAlignment="1">
      <alignment horizontal="center" vertical="center" wrapText="1"/>
    </xf>
    <xf numFmtId="164" fontId="5" fillId="8" borderId="11" xfId="0" applyNumberFormat="1" applyFont="1" applyFill="1" applyBorder="1" applyAlignment="1">
      <alignment horizontal="center" vertical="center" wrapText="1"/>
    </xf>
    <xf numFmtId="3" fontId="4" fillId="7" borderId="24" xfId="0" applyNumberFormat="1" applyFont="1" applyFill="1" applyBorder="1" applyAlignment="1">
      <alignment horizontal="center" vertical="center" wrapText="1"/>
    </xf>
    <xf numFmtId="164" fontId="3" fillId="7" borderId="24" xfId="0" applyNumberFormat="1" applyFont="1" applyFill="1" applyBorder="1" applyAlignment="1">
      <alignment horizontal="center" vertical="center" wrapText="1"/>
    </xf>
    <xf numFmtId="0" fontId="5" fillId="9" borderId="28" xfId="0" applyFont="1" applyFill="1" applyBorder="1" applyAlignment="1">
      <alignment vertical="center" wrapText="1"/>
    </xf>
    <xf numFmtId="3" fontId="5" fillId="9" borderId="29" xfId="0" applyNumberFormat="1" applyFont="1" applyFill="1" applyBorder="1" applyAlignment="1">
      <alignment horizontal="center" vertical="center" wrapText="1"/>
    </xf>
    <xf numFmtId="164" fontId="5" fillId="9" borderId="30" xfId="0" applyNumberFormat="1" applyFont="1" applyFill="1" applyBorder="1" applyAlignment="1">
      <alignment horizontal="center" vertical="center" wrapText="1"/>
    </xf>
    <xf numFmtId="3" fontId="5" fillId="7" borderId="35" xfId="0" applyNumberFormat="1" applyFont="1" applyFill="1" applyBorder="1" applyAlignment="1">
      <alignment horizontal="center" vertical="center" wrapText="1"/>
    </xf>
    <xf numFmtId="164" fontId="5" fillId="7" borderId="46" xfId="0" applyNumberFormat="1" applyFont="1" applyFill="1" applyBorder="1" applyAlignment="1">
      <alignment horizontal="center" vertical="center" wrapText="1"/>
    </xf>
    <xf numFmtId="3" fontId="2" fillId="10" borderId="32" xfId="0" applyNumberFormat="1" applyFont="1" applyFill="1" applyBorder="1" applyAlignment="1">
      <alignment horizontal="center" vertical="center" wrapText="1"/>
    </xf>
    <xf numFmtId="164" fontId="2" fillId="10" borderId="31" xfId="0" applyNumberFormat="1" applyFont="1" applyFill="1" applyBorder="1" applyAlignment="1">
      <alignment horizontal="center" vertical="center" wrapText="1"/>
    </xf>
    <xf numFmtId="3" fontId="5" fillId="10" borderId="35" xfId="0" applyNumberFormat="1" applyFont="1" applyFill="1" applyBorder="1" applyAlignment="1">
      <alignment horizontal="center" vertical="center" wrapText="1"/>
    </xf>
    <xf numFmtId="164" fontId="5" fillId="10" borderId="46" xfId="0" applyNumberFormat="1" applyFont="1" applyFill="1" applyBorder="1" applyAlignment="1">
      <alignment horizontal="center" vertical="center" wrapText="1"/>
    </xf>
    <xf numFmtId="3" fontId="2" fillId="10" borderId="14" xfId="0" applyNumberFormat="1" applyFont="1" applyFill="1" applyBorder="1" applyAlignment="1">
      <alignment horizontal="center" vertical="center" wrapText="1"/>
    </xf>
    <xf numFmtId="164" fontId="2" fillId="10" borderId="15" xfId="0" applyNumberFormat="1" applyFont="1" applyFill="1" applyBorder="1" applyAlignment="1">
      <alignment horizontal="center" vertical="center" wrapText="1"/>
    </xf>
    <xf numFmtId="3" fontId="5" fillId="10" borderId="33" xfId="0" applyNumberFormat="1" applyFont="1" applyFill="1" applyBorder="1" applyAlignment="1">
      <alignment horizontal="center" vertical="center" wrapText="1"/>
    </xf>
    <xf numFmtId="164" fontId="5" fillId="10" borderId="34" xfId="0" applyNumberFormat="1" applyFont="1" applyFill="1" applyBorder="1" applyAlignment="1">
      <alignment horizontal="center" vertical="center" wrapText="1"/>
    </xf>
    <xf numFmtId="3" fontId="5" fillId="10" borderId="14" xfId="0" applyNumberFormat="1" applyFont="1" applyFill="1" applyBorder="1" applyAlignment="1">
      <alignment horizontal="center" vertical="center" wrapText="1"/>
    </xf>
    <xf numFmtId="164" fontId="5" fillId="10" borderId="15" xfId="0" applyNumberFormat="1" applyFont="1" applyFill="1" applyBorder="1" applyAlignment="1">
      <alignment horizontal="center" vertical="center" wrapText="1"/>
    </xf>
    <xf numFmtId="3" fontId="5" fillId="10" borderId="104" xfId="0" applyNumberFormat="1" applyFont="1" applyFill="1" applyBorder="1" applyAlignment="1">
      <alignment horizontal="center" vertical="center" wrapText="1"/>
    </xf>
    <xf numFmtId="3" fontId="5" fillId="10" borderId="15" xfId="0" applyNumberFormat="1" applyFont="1" applyFill="1" applyBorder="1" applyAlignment="1">
      <alignment horizontal="center" vertical="center" wrapText="1"/>
    </xf>
    <xf numFmtId="3" fontId="2" fillId="10" borderId="31" xfId="0" applyNumberFormat="1" applyFont="1" applyFill="1" applyBorder="1" applyAlignment="1">
      <alignment horizontal="center" vertical="center" wrapText="1"/>
    </xf>
    <xf numFmtId="3" fontId="2" fillId="10" borderId="34" xfId="0" applyNumberFormat="1" applyFont="1" applyFill="1" applyBorder="1" applyAlignment="1">
      <alignment horizontal="center" vertical="center" wrapText="1"/>
    </xf>
    <xf numFmtId="3" fontId="5" fillId="10" borderId="46" xfId="0" applyNumberFormat="1" applyFont="1" applyFill="1" applyBorder="1" applyAlignment="1">
      <alignment horizontal="center" vertical="center" wrapText="1"/>
    </xf>
    <xf numFmtId="3" fontId="5" fillId="10" borderId="103" xfId="0" applyNumberFormat="1" applyFont="1" applyFill="1" applyBorder="1" applyAlignment="1">
      <alignment horizontal="center" vertical="center" wrapText="1"/>
    </xf>
    <xf numFmtId="3" fontId="2" fillId="10" borderId="104" xfId="0" applyNumberFormat="1" applyFont="1" applyFill="1" applyBorder="1" applyAlignment="1">
      <alignment horizontal="center" vertical="center" wrapText="1"/>
    </xf>
    <xf numFmtId="3" fontId="2" fillId="10" borderId="15" xfId="0" applyNumberFormat="1" applyFont="1" applyFill="1" applyBorder="1" applyAlignment="1">
      <alignment horizontal="center" vertical="center" wrapText="1"/>
    </xf>
    <xf numFmtId="3" fontId="5" fillId="10" borderId="31" xfId="0" applyNumberFormat="1" applyFont="1" applyFill="1" applyBorder="1" applyAlignment="1">
      <alignment horizontal="center" vertical="center" wrapText="1"/>
    </xf>
    <xf numFmtId="3" fontId="5" fillId="10" borderId="34" xfId="0" applyNumberFormat="1" applyFont="1" applyFill="1" applyBorder="1" applyAlignment="1">
      <alignment horizontal="center" vertical="center" wrapText="1"/>
    </xf>
    <xf numFmtId="3" fontId="3" fillId="7" borderId="24" xfId="0" applyNumberFormat="1" applyFont="1" applyFill="1" applyBorder="1" applyAlignment="1">
      <alignment horizontal="center" vertical="center" wrapText="1"/>
    </xf>
    <xf numFmtId="3" fontId="4" fillId="11" borderId="24" xfId="0" applyNumberFormat="1" applyFont="1" applyFill="1" applyBorder="1" applyAlignment="1">
      <alignment horizontal="center" vertical="center" wrapText="1"/>
    </xf>
    <xf numFmtId="164" fontId="3" fillId="11" borderId="24" xfId="0" applyNumberFormat="1" applyFont="1" applyFill="1" applyBorder="1" applyAlignment="1">
      <alignment horizontal="center" vertical="center" wrapText="1"/>
    </xf>
    <xf numFmtId="3" fontId="3" fillId="11" borderId="24" xfId="0" applyNumberFormat="1" applyFont="1" applyFill="1" applyBorder="1" applyAlignment="1">
      <alignment horizontal="center" vertical="center" wrapText="1"/>
    </xf>
    <xf numFmtId="3" fontId="5" fillId="11" borderId="9" xfId="0" applyNumberFormat="1" applyFont="1" applyFill="1" applyBorder="1" applyAlignment="1">
      <alignment horizontal="center" vertical="center" wrapText="1"/>
    </xf>
    <xf numFmtId="164" fontId="5" fillId="11" borderId="11" xfId="0" applyNumberFormat="1" applyFont="1" applyFill="1" applyBorder="1" applyAlignment="1">
      <alignment horizontal="center" vertical="center" wrapText="1"/>
    </xf>
    <xf numFmtId="3" fontId="5" fillId="11" borderId="14" xfId="0" applyNumberFormat="1" applyFont="1" applyFill="1" applyBorder="1" applyAlignment="1">
      <alignment horizontal="center" vertical="center" wrapText="1"/>
    </xf>
    <xf numFmtId="164" fontId="5" fillId="11" borderId="15" xfId="0" applyNumberFormat="1" applyFont="1" applyFill="1" applyBorder="1" applyAlignment="1">
      <alignment horizontal="center" vertical="center" wrapText="1"/>
    </xf>
    <xf numFmtId="3" fontId="5" fillId="11" borderId="107" xfId="0" applyNumberFormat="1" applyFont="1" applyFill="1" applyBorder="1" applyAlignment="1">
      <alignment horizontal="center" vertical="center" wrapText="1"/>
    </xf>
    <xf numFmtId="3" fontId="5" fillId="11" borderId="11" xfId="0" applyNumberFormat="1" applyFont="1" applyFill="1" applyBorder="1" applyAlignment="1">
      <alignment horizontal="center" vertical="center" wrapText="1"/>
    </xf>
    <xf numFmtId="3" fontId="5" fillId="11" borderId="104" xfId="0" applyNumberFormat="1" applyFont="1" applyFill="1" applyBorder="1" applyAlignment="1">
      <alignment horizontal="center" vertical="center" wrapText="1"/>
    </xf>
    <xf numFmtId="3" fontId="5" fillId="11" borderId="15" xfId="0" applyNumberFormat="1" applyFont="1" applyFill="1" applyBorder="1" applyAlignment="1">
      <alignment horizontal="center" vertical="center" wrapText="1"/>
    </xf>
    <xf numFmtId="0" fontId="5" fillId="13" borderId="28" xfId="0" applyFont="1" applyFill="1" applyBorder="1" applyAlignment="1">
      <alignment vertical="center" wrapText="1"/>
    </xf>
    <xf numFmtId="3" fontId="5" fillId="13" borderId="29" xfId="0" applyNumberFormat="1" applyFont="1" applyFill="1" applyBorder="1" applyAlignment="1">
      <alignment horizontal="center" vertical="center" wrapText="1"/>
    </xf>
    <xf numFmtId="164" fontId="5" fillId="13" borderId="30" xfId="0" applyNumberFormat="1" applyFont="1" applyFill="1" applyBorder="1" applyAlignment="1">
      <alignment horizontal="center" vertical="center" wrapText="1"/>
    </xf>
    <xf numFmtId="3" fontId="5" fillId="13" borderId="105" xfId="0" applyNumberFormat="1" applyFont="1" applyFill="1" applyBorder="1" applyAlignment="1">
      <alignment horizontal="center" vertical="center" wrapText="1"/>
    </xf>
    <xf numFmtId="3" fontId="5" fillId="13" borderId="30" xfId="0" applyNumberFormat="1" applyFont="1" applyFill="1" applyBorder="1" applyAlignment="1">
      <alignment horizontal="center" vertical="center" wrapText="1"/>
    </xf>
    <xf numFmtId="3" fontId="5" fillId="7" borderId="105" xfId="0" applyNumberFormat="1" applyFont="1" applyFill="1" applyBorder="1" applyAlignment="1">
      <alignment horizontal="center" vertical="center" wrapText="1"/>
    </xf>
    <xf numFmtId="3" fontId="5" fillId="7" borderId="30" xfId="0" applyNumberFormat="1" applyFont="1" applyFill="1" applyBorder="1" applyAlignment="1">
      <alignment horizontal="center" vertical="center" wrapText="1"/>
    </xf>
    <xf numFmtId="3" fontId="5" fillId="7" borderId="46" xfId="0" applyNumberFormat="1" applyFont="1" applyFill="1" applyBorder="1" applyAlignment="1">
      <alignment horizontal="center" vertical="center" wrapText="1"/>
    </xf>
    <xf numFmtId="3" fontId="5" fillId="7" borderId="103" xfId="0" applyNumberFormat="1" applyFont="1" applyFill="1" applyBorder="1" applyAlignment="1">
      <alignment horizontal="center" vertical="center" wrapText="1"/>
    </xf>
    <xf numFmtId="164" fontId="11" fillId="2" borderId="0" xfId="0" applyNumberFormat="1" applyFont="1" applyFill="1" applyAlignment="1">
      <alignment horizontal="center" vertical="center"/>
    </xf>
    <xf numFmtId="0" fontId="4" fillId="14" borderId="94" xfId="0" applyFont="1" applyFill="1" applyBorder="1" applyAlignment="1">
      <alignment horizontal="center" vertical="center"/>
    </xf>
    <xf numFmtId="0" fontId="4" fillId="14" borderId="95" xfId="0" applyFont="1" applyFill="1" applyBorder="1" applyAlignment="1">
      <alignment horizontal="center" vertical="center"/>
    </xf>
    <xf numFmtId="0" fontId="2" fillId="14" borderId="95" xfId="0" applyFont="1" applyFill="1" applyBorder="1" applyAlignment="1">
      <alignment vertical="center"/>
    </xf>
    <xf numFmtId="0" fontId="2" fillId="14" borderId="96" xfId="0" applyFont="1" applyFill="1" applyBorder="1" applyAlignment="1">
      <alignment vertical="center"/>
    </xf>
    <xf numFmtId="0" fontId="5" fillId="14" borderId="97" xfId="0" applyFont="1" applyFill="1" applyBorder="1" applyAlignment="1">
      <alignment horizontal="left" vertical="center" wrapText="1"/>
    </xf>
    <xf numFmtId="0" fontId="5" fillId="14" borderId="100" xfId="0" applyFont="1" applyFill="1" applyBorder="1" applyAlignment="1">
      <alignment horizontal="left" vertical="center" wrapText="1"/>
    </xf>
    <xf numFmtId="164" fontId="20" fillId="14" borderId="93" xfId="0" applyNumberFormat="1" applyFont="1" applyFill="1" applyBorder="1" applyAlignment="1">
      <alignment horizontal="center" vertical="center" wrapText="1"/>
    </xf>
    <xf numFmtId="164" fontId="20" fillId="14" borderId="83" xfId="0" applyNumberFormat="1" applyFont="1" applyFill="1" applyBorder="1" applyAlignment="1">
      <alignment horizontal="center" vertical="center" wrapText="1"/>
    </xf>
    <xf numFmtId="164" fontId="20" fillId="14" borderId="91" xfId="0" applyNumberFormat="1" applyFont="1" applyFill="1" applyBorder="1" applyAlignment="1">
      <alignment horizontal="center" vertical="center" wrapText="1"/>
    </xf>
    <xf numFmtId="164" fontId="20" fillId="14" borderId="75" xfId="0" applyNumberFormat="1" applyFont="1" applyFill="1" applyBorder="1" applyAlignment="1">
      <alignment horizontal="center" vertical="center" wrapText="1"/>
    </xf>
    <xf numFmtId="164" fontId="20" fillId="14" borderId="73" xfId="0" applyNumberFormat="1" applyFont="1" applyFill="1" applyBorder="1" applyAlignment="1">
      <alignment horizontal="center" vertical="center" wrapText="1"/>
    </xf>
    <xf numFmtId="164" fontId="20" fillId="14" borderId="74" xfId="0" applyNumberFormat="1" applyFont="1" applyFill="1" applyBorder="1" applyAlignment="1">
      <alignment horizontal="center" vertical="center" wrapText="1"/>
    </xf>
    <xf numFmtId="164" fontId="20" fillId="14" borderId="71" xfId="0" applyNumberFormat="1" applyFont="1" applyFill="1" applyBorder="1" applyAlignment="1">
      <alignment horizontal="center" vertical="center" wrapText="1"/>
    </xf>
    <xf numFmtId="164" fontId="20" fillId="14" borderId="70" xfId="0" applyNumberFormat="1" applyFont="1" applyFill="1" applyBorder="1" applyAlignment="1">
      <alignment horizontal="center" vertical="center" wrapText="1"/>
    </xf>
    <xf numFmtId="164" fontId="20" fillId="14" borderId="72" xfId="0" applyNumberFormat="1" applyFont="1" applyFill="1" applyBorder="1" applyAlignment="1">
      <alignment horizontal="center" vertical="center" wrapText="1"/>
    </xf>
    <xf numFmtId="164" fontId="20" fillId="14" borderId="92" xfId="0" applyNumberFormat="1" applyFont="1" applyFill="1" applyBorder="1" applyAlignment="1">
      <alignment horizontal="center" vertical="center" wrapText="1"/>
    </xf>
    <xf numFmtId="0" fontId="3" fillId="14" borderId="14" xfId="0" applyFont="1" applyFill="1" applyBorder="1" applyAlignment="1">
      <alignment horizontal="center" vertical="center" wrapText="1"/>
    </xf>
    <xf numFmtId="0" fontId="3" fillId="14" borderId="111" xfId="0" applyFont="1" applyFill="1" applyBorder="1" applyAlignment="1">
      <alignment horizontal="center" vertical="center" wrapText="1"/>
    </xf>
    <xf numFmtId="0" fontId="3" fillId="14" borderId="15" xfId="0" applyFont="1" applyFill="1" applyBorder="1" applyAlignment="1">
      <alignment horizontal="center" vertical="center" wrapText="1"/>
    </xf>
    <xf numFmtId="0" fontId="3" fillId="14" borderId="33" xfId="0" applyFont="1" applyFill="1" applyBorder="1" applyAlignment="1">
      <alignment horizontal="center" vertical="center" wrapText="1"/>
    </xf>
    <xf numFmtId="0" fontId="3" fillId="14" borderId="32" xfId="0" applyFont="1" applyFill="1" applyBorder="1" applyAlignment="1">
      <alignment horizontal="center" vertical="center" wrapText="1"/>
    </xf>
    <xf numFmtId="0" fontId="3" fillId="14" borderId="31" xfId="0" applyFont="1" applyFill="1" applyBorder="1" applyAlignment="1">
      <alignment horizontal="center" vertical="center" wrapText="1"/>
    </xf>
    <xf numFmtId="0" fontId="5" fillId="7" borderId="50" xfId="0" applyFont="1" applyFill="1" applyBorder="1" applyAlignment="1">
      <alignment vertical="center" wrapText="1"/>
    </xf>
    <xf numFmtId="0" fontId="5" fillId="7" borderId="24" xfId="0" applyFont="1" applyFill="1" applyBorder="1" applyAlignment="1">
      <alignment vertical="center" wrapText="1"/>
    </xf>
    <xf numFmtId="0" fontId="5" fillId="7" borderId="44" xfId="0" applyFont="1" applyFill="1" applyBorder="1" applyAlignment="1">
      <alignment vertical="center" wrapText="1"/>
    </xf>
    <xf numFmtId="0" fontId="5" fillId="7" borderId="29" xfId="0" applyFont="1" applyFill="1" applyBorder="1" applyAlignment="1">
      <alignment vertical="center" wrapText="1"/>
    </xf>
    <xf numFmtId="0" fontId="5" fillId="4" borderId="44" xfId="0" applyFont="1" applyFill="1" applyBorder="1" applyAlignment="1">
      <alignment vertical="center" wrapText="1"/>
    </xf>
    <xf numFmtId="0" fontId="5" fillId="4" borderId="29" xfId="0" applyFont="1" applyFill="1" applyBorder="1" applyAlignment="1">
      <alignment vertical="center" wrapText="1"/>
    </xf>
    <xf numFmtId="0" fontId="5" fillId="5" borderId="44" xfId="0" applyNumberFormat="1" applyFont="1" applyFill="1" applyBorder="1" applyAlignment="1">
      <alignment vertical="center" wrapText="1"/>
    </xf>
    <xf numFmtId="0" fontId="5" fillId="5" borderId="29" xfId="0" applyNumberFormat="1" applyFont="1" applyFill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5" fillId="0" borderId="14" xfId="0" applyFont="1" applyBorder="1" applyAlignment="1">
      <alignment vertical="center" wrapText="1"/>
    </xf>
    <xf numFmtId="0" fontId="2" fillId="10" borderId="4" xfId="0" applyFont="1" applyFill="1" applyBorder="1" applyAlignment="1">
      <alignment vertical="center" wrapText="1"/>
    </xf>
    <xf numFmtId="0" fontId="2" fillId="10" borderId="14" xfId="0" applyFont="1" applyFill="1" applyBorder="1" applyAlignment="1">
      <alignment vertical="center" wrapText="1"/>
    </xf>
    <xf numFmtId="0" fontId="5" fillId="10" borderId="38" xfId="0" applyFont="1" applyFill="1" applyBorder="1" applyAlignment="1">
      <alignment vertical="center" wrapText="1"/>
    </xf>
    <xf numFmtId="0" fontId="5" fillId="10" borderId="33" xfId="0" applyFont="1" applyFill="1" applyBorder="1" applyAlignment="1">
      <alignment vertical="center" wrapText="1"/>
    </xf>
    <xf numFmtId="0" fontId="5" fillId="3" borderId="4" xfId="0" applyFont="1" applyFill="1" applyBorder="1" applyAlignment="1">
      <alignment vertical="center" wrapText="1"/>
    </xf>
    <xf numFmtId="0" fontId="5" fillId="3" borderId="14" xfId="0" applyFont="1" applyFill="1" applyBorder="1" applyAlignment="1">
      <alignment vertical="center" wrapText="1"/>
    </xf>
    <xf numFmtId="0" fontId="5" fillId="10" borderId="1" xfId="0" applyFont="1" applyFill="1" applyBorder="1" applyAlignment="1">
      <alignment vertical="center" wrapText="1"/>
    </xf>
    <xf numFmtId="0" fontId="5" fillId="10" borderId="20" xfId="0" applyFont="1" applyFill="1" applyBorder="1" applyAlignment="1">
      <alignment vertical="center" wrapText="1"/>
    </xf>
    <xf numFmtId="0" fontId="5" fillId="11" borderId="50" xfId="0" applyFont="1" applyFill="1" applyBorder="1" applyAlignment="1">
      <alignment vertical="center" wrapText="1"/>
    </xf>
    <xf numFmtId="0" fontId="5" fillId="11" borderId="24" xfId="0" applyFont="1" applyFill="1" applyBorder="1" applyAlignment="1">
      <alignment vertical="center" wrapText="1"/>
    </xf>
    <xf numFmtId="0" fontId="5" fillId="8" borderId="21" xfId="0" applyFont="1" applyFill="1" applyBorder="1" applyAlignment="1">
      <alignment vertical="center" wrapText="1"/>
    </xf>
    <xf numFmtId="0" fontId="5" fillId="8" borderId="6" xfId="0" applyFont="1" applyFill="1" applyBorder="1" applyAlignment="1">
      <alignment vertical="center" wrapText="1"/>
    </xf>
    <xf numFmtId="0" fontId="5" fillId="8" borderId="23" xfId="0" applyFont="1" applyFill="1" applyBorder="1" applyAlignment="1">
      <alignment vertical="center" wrapText="1"/>
    </xf>
    <xf numFmtId="0" fontId="5" fillId="8" borderId="24" xfId="0" applyFont="1" applyFill="1" applyBorder="1" applyAlignment="1">
      <alignment vertical="center" wrapText="1"/>
    </xf>
    <xf numFmtId="0" fontId="5" fillId="8" borderId="25" xfId="0" applyFont="1" applyFill="1" applyBorder="1" applyAlignment="1">
      <alignment vertical="center" wrapText="1"/>
    </xf>
    <xf numFmtId="0" fontId="5" fillId="8" borderId="26" xfId="0" applyFont="1" applyFill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0" fontId="5" fillId="10" borderId="45" xfId="0" applyFont="1" applyFill="1" applyBorder="1" applyAlignment="1">
      <alignment vertical="center" wrapText="1"/>
    </xf>
    <xf numFmtId="0" fontId="5" fillId="10" borderId="36" xfId="0" applyFont="1" applyFill="1" applyBorder="1" applyAlignment="1">
      <alignment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4" fillId="0" borderId="23" xfId="0" applyFont="1" applyBorder="1" applyAlignment="1">
      <alignment vertical="center" wrapText="1"/>
    </xf>
    <xf numFmtId="0" fontId="4" fillId="0" borderId="24" xfId="0" applyFont="1" applyBorder="1" applyAlignment="1">
      <alignment vertical="center" wrapText="1"/>
    </xf>
    <xf numFmtId="0" fontId="5" fillId="0" borderId="16" xfId="0" applyFont="1" applyBorder="1" applyAlignment="1">
      <alignment horizontal="center" vertical="center" wrapText="1"/>
    </xf>
    <xf numFmtId="0" fontId="2" fillId="10" borderId="38" xfId="0" applyFont="1" applyFill="1" applyBorder="1" applyAlignment="1">
      <alignment vertical="center" wrapText="1"/>
    </xf>
    <xf numFmtId="0" fontId="2" fillId="10" borderId="33" xfId="0" applyFont="1" applyFill="1" applyBorder="1" applyAlignment="1">
      <alignment vertical="center" wrapText="1"/>
    </xf>
    <xf numFmtId="0" fontId="3" fillId="14" borderId="38" xfId="0" applyFont="1" applyFill="1" applyBorder="1" applyAlignment="1">
      <alignment horizontal="center" vertical="center" wrapText="1"/>
    </xf>
    <xf numFmtId="0" fontId="3" fillId="14" borderId="33" xfId="0" applyFont="1" applyFill="1" applyBorder="1" applyAlignment="1">
      <alignment horizontal="center" vertical="center" wrapText="1"/>
    </xf>
    <xf numFmtId="0" fontId="5" fillId="12" borderId="4" xfId="0" applyFont="1" applyFill="1" applyBorder="1" applyAlignment="1">
      <alignment vertical="center" wrapText="1"/>
    </xf>
    <xf numFmtId="0" fontId="5" fillId="12" borderId="14" xfId="0" applyFont="1" applyFill="1" applyBorder="1" applyAlignment="1">
      <alignment vertical="center" wrapText="1"/>
    </xf>
    <xf numFmtId="0" fontId="4" fillId="0" borderId="21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textRotation="90" wrapText="1"/>
    </xf>
    <xf numFmtId="0" fontId="5" fillId="0" borderId="18" xfId="0" applyFont="1" applyBorder="1" applyAlignment="1">
      <alignment horizontal="center" vertical="center" textRotation="90" wrapText="1"/>
    </xf>
    <xf numFmtId="0" fontId="5" fillId="0" borderId="16" xfId="0" applyFont="1" applyBorder="1" applyAlignment="1">
      <alignment horizontal="center" vertical="center" textRotation="90" wrapText="1"/>
    </xf>
    <xf numFmtId="0" fontId="4" fillId="0" borderId="38" xfId="0" applyFont="1" applyBorder="1" applyAlignment="1">
      <alignment vertical="center" wrapText="1"/>
    </xf>
    <xf numFmtId="0" fontId="4" fillId="0" borderId="33" xfId="0" applyFont="1" applyBorder="1" applyAlignment="1">
      <alignment vertical="center" wrapText="1"/>
    </xf>
    <xf numFmtId="0" fontId="5" fillId="11" borderId="25" xfId="0" applyFont="1" applyFill="1" applyBorder="1" applyAlignment="1">
      <alignment vertical="center" wrapText="1"/>
    </xf>
    <xf numFmtId="0" fontId="5" fillId="11" borderId="26" xfId="0" applyFont="1" applyFill="1" applyBorder="1" applyAlignment="1">
      <alignment vertical="center" wrapText="1"/>
    </xf>
    <xf numFmtId="0" fontId="5" fillId="11" borderId="23" xfId="0" applyFont="1" applyFill="1" applyBorder="1" applyAlignment="1">
      <alignment vertical="center" wrapText="1"/>
    </xf>
    <xf numFmtId="0" fontId="5" fillId="11" borderId="21" xfId="0" applyFont="1" applyFill="1" applyBorder="1" applyAlignment="1">
      <alignment vertical="center" wrapText="1"/>
    </xf>
    <xf numFmtId="0" fontId="5" fillId="11" borderId="6" xfId="0" applyFont="1" applyFill="1" applyBorder="1" applyAlignment="1">
      <alignment vertical="center" wrapText="1"/>
    </xf>
    <xf numFmtId="0" fontId="5" fillId="10" borderId="4" xfId="0" applyFont="1" applyFill="1" applyBorder="1" applyAlignment="1">
      <alignment vertical="center" wrapText="1"/>
    </xf>
    <xf numFmtId="0" fontId="5" fillId="10" borderId="14" xfId="0" applyFont="1" applyFill="1" applyBorder="1" applyAlignment="1">
      <alignment vertical="center" wrapText="1"/>
    </xf>
    <xf numFmtId="0" fontId="3" fillId="14" borderId="101" xfId="0" applyFont="1" applyFill="1" applyBorder="1" applyAlignment="1">
      <alignment horizontal="center" vertical="center" wrapText="1"/>
    </xf>
    <xf numFmtId="0" fontId="3" fillId="14" borderId="10" xfId="0" applyFont="1" applyFill="1" applyBorder="1" applyAlignment="1">
      <alignment horizontal="center" vertical="center" wrapText="1"/>
    </xf>
    <xf numFmtId="0" fontId="3" fillId="14" borderId="102" xfId="0" applyFont="1" applyFill="1" applyBorder="1" applyAlignment="1">
      <alignment horizontal="center" vertical="center" wrapText="1"/>
    </xf>
    <xf numFmtId="0" fontId="3" fillId="14" borderId="11" xfId="0" applyFont="1" applyFill="1" applyBorder="1" applyAlignment="1">
      <alignment horizontal="center" vertical="center" wrapText="1"/>
    </xf>
    <xf numFmtId="0" fontId="3" fillId="14" borderId="2" xfId="0" applyFont="1" applyFill="1" applyBorder="1" applyAlignment="1">
      <alignment horizontal="center" vertical="center" wrapText="1"/>
    </xf>
    <xf numFmtId="0" fontId="3" fillId="14" borderId="7" xfId="0" applyFont="1" applyFill="1" applyBorder="1" applyAlignment="1">
      <alignment horizontal="center" vertical="center" wrapText="1"/>
    </xf>
    <xf numFmtId="0" fontId="3" fillId="14" borderId="3" xfId="0" applyFont="1" applyFill="1" applyBorder="1" applyAlignment="1">
      <alignment horizontal="center" vertical="center" wrapText="1"/>
    </xf>
    <xf numFmtId="0" fontId="3" fillId="14" borderId="8" xfId="0" applyFont="1" applyFill="1" applyBorder="1" applyAlignment="1">
      <alignment horizontal="center" vertical="center" wrapText="1"/>
    </xf>
    <xf numFmtId="0" fontId="3" fillId="14" borderId="4" xfId="0" applyFont="1" applyFill="1" applyBorder="1" applyAlignment="1">
      <alignment horizontal="center" vertical="center" wrapText="1"/>
    </xf>
    <xf numFmtId="0" fontId="3" fillId="14" borderId="14" xfId="0" applyFont="1" applyFill="1" applyBorder="1" applyAlignment="1">
      <alignment horizontal="center" vertical="center" wrapText="1"/>
    </xf>
    <xf numFmtId="0" fontId="3" fillId="14" borderId="5" xfId="0" applyFont="1" applyFill="1" applyBorder="1" applyAlignment="1">
      <alignment horizontal="center" vertical="center" wrapText="1"/>
    </xf>
    <xf numFmtId="0" fontId="3" fillId="14" borderId="13" xfId="0" applyFont="1" applyFill="1" applyBorder="1" applyAlignment="1">
      <alignment horizontal="center" vertical="center" wrapText="1"/>
    </xf>
    <xf numFmtId="0" fontId="3" fillId="14" borderId="9" xfId="0" applyFont="1" applyFill="1" applyBorder="1" applyAlignment="1">
      <alignment horizontal="center" vertical="center" wrapText="1"/>
    </xf>
    <xf numFmtId="0" fontId="5" fillId="14" borderId="76" xfId="0" applyFont="1" applyFill="1" applyBorder="1" applyAlignment="1">
      <alignment horizontal="center" vertical="center" wrapText="1"/>
    </xf>
    <xf numFmtId="0" fontId="5" fillId="14" borderId="86" xfId="0" applyFont="1" applyFill="1" applyBorder="1" applyAlignment="1">
      <alignment horizontal="center" vertical="center" wrapText="1"/>
    </xf>
    <xf numFmtId="0" fontId="5" fillId="14" borderId="62" xfId="0" applyFont="1" applyFill="1" applyBorder="1" applyAlignment="1">
      <alignment horizontal="center" vertical="center" wrapText="1"/>
    </xf>
    <xf numFmtId="0" fontId="5" fillId="14" borderId="51" xfId="0" applyFont="1" applyFill="1" applyBorder="1" applyAlignment="1">
      <alignment horizontal="center" vertical="center" wrapText="1"/>
    </xf>
    <xf numFmtId="0" fontId="5" fillId="14" borderId="63" xfId="0" applyFont="1" applyFill="1" applyBorder="1" applyAlignment="1">
      <alignment horizontal="center" vertical="center" wrapText="1"/>
    </xf>
    <xf numFmtId="0" fontId="4" fillId="14" borderId="65" xfId="0" applyFont="1" applyFill="1" applyBorder="1" applyAlignment="1">
      <alignment horizontal="center" vertical="center" wrapText="1"/>
    </xf>
    <xf numFmtId="0" fontId="4" fillId="14" borderId="64" xfId="0" applyFont="1" applyFill="1" applyBorder="1" applyAlignment="1">
      <alignment horizontal="center" vertical="center" wrapText="1"/>
    </xf>
    <xf numFmtId="0" fontId="4" fillId="14" borderId="0" xfId="0" applyFont="1" applyFill="1" applyBorder="1" applyAlignment="1">
      <alignment horizontal="center" vertical="center" wrapText="1"/>
    </xf>
    <xf numFmtId="0" fontId="4" fillId="14" borderId="52" xfId="0" applyFont="1" applyFill="1" applyBorder="1" applyAlignment="1">
      <alignment horizontal="center" vertical="center" wrapText="1"/>
    </xf>
    <xf numFmtId="0" fontId="4" fillId="14" borderId="84" xfId="0" applyFont="1" applyFill="1" applyBorder="1" applyAlignment="1">
      <alignment horizontal="center" vertical="center" wrapText="1"/>
    </xf>
    <xf numFmtId="0" fontId="4" fillId="14" borderId="85" xfId="0" applyFont="1" applyFill="1" applyBorder="1" applyAlignment="1">
      <alignment horizontal="center" vertical="center" wrapText="1"/>
    </xf>
    <xf numFmtId="0" fontId="2" fillId="14" borderId="0" xfId="0" applyFont="1" applyFill="1" applyBorder="1" applyAlignment="1">
      <alignment vertical="center" wrapText="1"/>
    </xf>
    <xf numFmtId="0" fontId="2" fillId="14" borderId="85" xfId="0" applyFont="1" applyFill="1" applyBorder="1" applyAlignment="1">
      <alignment vertical="center" wrapText="1"/>
    </xf>
    <xf numFmtId="0" fontId="4" fillId="14" borderId="65" xfId="0" applyFont="1" applyFill="1" applyBorder="1" applyAlignment="1">
      <alignment horizontal="center" vertical="center"/>
    </xf>
    <xf numFmtId="0" fontId="4" fillId="14" borderId="66" xfId="0" applyFont="1" applyFill="1" applyBorder="1" applyAlignment="1">
      <alignment horizontal="center" vertical="center"/>
    </xf>
    <xf numFmtId="0" fontId="4" fillId="14" borderId="0" xfId="0" applyFont="1" applyFill="1" applyBorder="1" applyAlignment="1">
      <alignment horizontal="center" vertical="center"/>
    </xf>
    <xf numFmtId="0" fontId="4" fillId="14" borderId="8" xfId="0" applyFont="1" applyFill="1" applyBorder="1" applyAlignment="1">
      <alignment horizontal="center" vertical="center"/>
    </xf>
    <xf numFmtId="0" fontId="4" fillId="14" borderId="60" xfId="0" applyFont="1" applyFill="1" applyBorder="1" applyAlignment="1">
      <alignment horizontal="center" vertical="center" wrapText="1"/>
    </xf>
    <xf numFmtId="0" fontId="4" fillId="14" borderId="55" xfId="0" applyFont="1" applyFill="1" applyBorder="1" applyAlignment="1">
      <alignment horizontal="center" vertical="center" wrapText="1"/>
    </xf>
    <xf numFmtId="0" fontId="4" fillId="14" borderId="54" xfId="0" applyFont="1" applyFill="1" applyBorder="1" applyAlignment="1">
      <alignment horizontal="center" vertical="center" wrapText="1"/>
    </xf>
    <xf numFmtId="0" fontId="4" fillId="14" borderId="67" xfId="0" applyFont="1" applyFill="1" applyBorder="1" applyAlignment="1">
      <alignment horizontal="center" vertical="center" wrapText="1"/>
    </xf>
    <xf numFmtId="0" fontId="4" fillId="14" borderId="69" xfId="0" applyFont="1" applyFill="1" applyBorder="1" applyAlignment="1">
      <alignment horizontal="center" vertical="center" wrapText="1"/>
    </xf>
  </cellXfs>
  <cellStyles count="9">
    <cellStyle name="Normalny" xfId="0" builtinId="0"/>
    <cellStyle name="S0" xfId="7" xr:uid="{00000000-0005-0000-0000-000001000000}"/>
    <cellStyle name="S10" xfId="6" xr:uid="{00000000-0005-0000-0000-000002000000}"/>
    <cellStyle name="S13" xfId="5" xr:uid="{00000000-0005-0000-0000-000003000000}"/>
    <cellStyle name="S2" xfId="8" xr:uid="{00000000-0005-0000-0000-000004000000}"/>
    <cellStyle name="S23" xfId="3" xr:uid="{00000000-0005-0000-0000-000005000000}"/>
    <cellStyle name="S24" xfId="1" xr:uid="{00000000-0005-0000-0000-000006000000}"/>
    <cellStyle name="S25" xfId="4" xr:uid="{00000000-0005-0000-0000-000007000000}"/>
    <cellStyle name="S3" xfId="2" xr:uid="{00000000-0005-0000-0000-000008000000}"/>
  </cellStyles>
  <dxfs count="0"/>
  <tableStyles count="0" defaultTableStyle="TableStyleMedium2" defaultPivotStyle="PivotStyleLight16"/>
  <colors>
    <mruColors>
      <color rgb="FFF8FFE7"/>
      <color rgb="FFD8E4BC"/>
      <color rgb="FFE4E3BA"/>
      <color rgb="FFDCE6F1"/>
      <color rgb="FFDAEEF3"/>
      <color rgb="FFDEDDAB"/>
      <color rgb="FFD1D18F"/>
      <color rgb="FFD9DB85"/>
      <color rgb="FFD6DDB1"/>
      <color rgb="FFFEF9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305045</xdr:colOff>
      <xdr:row>1</xdr:row>
      <xdr:rowOff>42863</xdr:rowOff>
    </xdr:from>
    <xdr:to>
      <xdr:col>5</xdr:col>
      <xdr:colOff>477837</xdr:colOff>
      <xdr:row>3</xdr:row>
      <xdr:rowOff>177800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08920" y="233363"/>
          <a:ext cx="2061917" cy="42068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L64"/>
  <sheetViews>
    <sheetView tabSelected="1" zoomScale="110" zoomScaleNormal="110" workbookViewId="0">
      <selection activeCell="B1" sqref="B1"/>
    </sheetView>
  </sheetViews>
  <sheetFormatPr defaultRowHeight="15" x14ac:dyDescent="0.25"/>
  <cols>
    <col min="1" max="1" width="2" style="69" customWidth="1"/>
    <col min="2" max="2" width="3" style="69" customWidth="1"/>
    <col min="3" max="3" width="79" style="69" customWidth="1"/>
    <col min="4" max="4" width="16.42578125" style="69" customWidth="1"/>
    <col min="5" max="5" width="11.85546875" style="69" customWidth="1"/>
    <col min="6" max="6" width="9.7109375" style="69" customWidth="1"/>
    <col min="7" max="7" width="2.85546875" style="69" customWidth="1"/>
    <col min="8" max="8" width="2.7109375" style="69" customWidth="1"/>
    <col min="9" max="9" width="6.28515625" style="72" customWidth="1"/>
    <col min="10" max="10" width="5.28515625" style="72" customWidth="1"/>
    <col min="11" max="11" width="4.42578125" style="69" customWidth="1"/>
    <col min="12" max="16384" width="9.140625" style="69"/>
  </cols>
  <sheetData>
    <row r="1" spans="2:12" ht="15" customHeight="1" x14ac:dyDescent="0.25">
      <c r="B1" s="1" t="s">
        <v>99</v>
      </c>
      <c r="C1" s="2"/>
      <c r="D1" s="2"/>
      <c r="E1" s="2"/>
      <c r="F1" s="2"/>
    </row>
    <row r="2" spans="2:12" ht="7.5" customHeight="1" x14ac:dyDescent="0.25">
      <c r="B2" s="3"/>
      <c r="C2" s="2"/>
      <c r="D2" s="2"/>
      <c r="E2" s="2"/>
      <c r="F2" s="2"/>
    </row>
    <row r="3" spans="2:12" x14ac:dyDescent="0.25">
      <c r="B3" s="2" t="s">
        <v>79</v>
      </c>
      <c r="C3" s="2"/>
      <c r="D3" s="2"/>
      <c r="E3" s="2"/>
      <c r="F3" s="2"/>
    </row>
    <row r="4" spans="2:12" ht="18.75" customHeight="1" thickBot="1" x14ac:dyDescent="0.3">
      <c r="B4" s="2" t="s">
        <v>80</v>
      </c>
      <c r="C4" s="2"/>
      <c r="D4" s="2"/>
      <c r="E4" s="2"/>
      <c r="F4" s="2"/>
    </row>
    <row r="5" spans="2:12" ht="69" customHeight="1" thickTop="1" x14ac:dyDescent="0.25">
      <c r="B5" s="236" t="s">
        <v>12</v>
      </c>
      <c r="C5" s="237"/>
      <c r="D5" s="194" t="s">
        <v>83</v>
      </c>
      <c r="E5" s="194" t="s">
        <v>47</v>
      </c>
      <c r="F5" s="196" t="s">
        <v>90</v>
      </c>
    </row>
    <row r="6" spans="2:12" ht="15.75" customHeight="1" thickBot="1" x14ac:dyDescent="0.3">
      <c r="B6" s="242" t="s">
        <v>50</v>
      </c>
      <c r="C6" s="243"/>
      <c r="D6" s="67">
        <v>52350</v>
      </c>
      <c r="E6" s="67">
        <v>21301</v>
      </c>
      <c r="F6" s="5">
        <f>SUM(E6/D6*100)</f>
        <v>40.689589302769818</v>
      </c>
      <c r="I6" s="73">
        <f>SUM(D7:D8)</f>
        <v>52350</v>
      </c>
      <c r="J6" s="73">
        <f>SUM(E7:E8)</f>
        <v>21301</v>
      </c>
      <c r="K6" s="71"/>
      <c r="L6" s="80"/>
    </row>
    <row r="7" spans="2:12" ht="15.75" thickTop="1" x14ac:dyDescent="0.25">
      <c r="B7" s="244"/>
      <c r="C7" s="6" t="s">
        <v>17</v>
      </c>
      <c r="D7" s="7">
        <v>9478</v>
      </c>
      <c r="E7" s="7">
        <v>6860</v>
      </c>
      <c r="F7" s="8">
        <f>SUM(E7/D7*100)</f>
        <v>72.378138847858196</v>
      </c>
      <c r="I7" s="71"/>
      <c r="J7" s="71"/>
      <c r="K7" s="71"/>
      <c r="L7" s="80"/>
    </row>
    <row r="8" spans="2:12" ht="15.75" thickBot="1" x14ac:dyDescent="0.3">
      <c r="B8" s="233"/>
      <c r="C8" s="68" t="s">
        <v>18</v>
      </c>
      <c r="D8" s="9">
        <v>42872</v>
      </c>
      <c r="E8" s="9">
        <v>14441</v>
      </c>
      <c r="F8" s="10">
        <f>SUM(E8/D8*100)</f>
        <v>33.683989550289233</v>
      </c>
      <c r="G8" s="116"/>
      <c r="I8" s="119">
        <f>SUM(D7)/D6*100</f>
        <v>18.105062082139444</v>
      </c>
      <c r="J8" s="174"/>
      <c r="K8" s="71"/>
      <c r="L8" s="80"/>
    </row>
    <row r="9" spans="2:12" ht="15.75" thickTop="1" x14ac:dyDescent="0.25">
      <c r="B9" s="245" t="s">
        <v>51</v>
      </c>
      <c r="C9" s="6" t="s">
        <v>19</v>
      </c>
      <c r="D9" s="7">
        <v>55</v>
      </c>
      <c r="E9" s="7">
        <v>21</v>
      </c>
      <c r="F9" s="8">
        <f t="shared" ref="F9:F25" si="0">SUM(E9/D9*100)</f>
        <v>38.181818181818187</v>
      </c>
      <c r="I9" s="119">
        <f>SUM(D8)/D6*100</f>
        <v>81.89493791786056</v>
      </c>
      <c r="J9" s="71"/>
      <c r="K9" s="71"/>
      <c r="L9" s="80"/>
    </row>
    <row r="10" spans="2:12" x14ac:dyDescent="0.25">
      <c r="B10" s="246"/>
      <c r="C10" s="11" t="s">
        <v>20</v>
      </c>
      <c r="D10" s="12">
        <v>285</v>
      </c>
      <c r="E10" s="12">
        <v>56</v>
      </c>
      <c r="F10" s="13">
        <f t="shared" si="0"/>
        <v>19.649122807017545</v>
      </c>
      <c r="I10" s="119">
        <f>SUM(I8:I9)</f>
        <v>100</v>
      </c>
      <c r="J10" s="71"/>
      <c r="K10" s="71"/>
      <c r="L10" s="80"/>
    </row>
    <row r="11" spans="2:12" x14ac:dyDescent="0.25">
      <c r="B11" s="246"/>
      <c r="C11" s="11" t="s">
        <v>21</v>
      </c>
      <c r="D11" s="12">
        <v>2896</v>
      </c>
      <c r="E11" s="12">
        <v>1533</v>
      </c>
      <c r="F11" s="13">
        <f t="shared" si="0"/>
        <v>52.935082872928177</v>
      </c>
      <c r="I11" s="71"/>
      <c r="J11" s="71"/>
      <c r="K11" s="71"/>
      <c r="L11" s="80"/>
    </row>
    <row r="12" spans="2:12" x14ac:dyDescent="0.25">
      <c r="B12" s="246"/>
      <c r="C12" s="11" t="s">
        <v>22</v>
      </c>
      <c r="D12" s="12">
        <v>0</v>
      </c>
      <c r="E12" s="12">
        <v>0</v>
      </c>
      <c r="F12" s="13" t="e">
        <f t="shared" si="0"/>
        <v>#DIV/0!</v>
      </c>
      <c r="I12" s="71"/>
      <c r="J12" s="71"/>
      <c r="K12" s="71"/>
      <c r="L12" s="80"/>
    </row>
    <row r="13" spans="2:12" x14ac:dyDescent="0.25">
      <c r="B13" s="246"/>
      <c r="C13" s="11" t="s">
        <v>23</v>
      </c>
      <c r="D13" s="12">
        <v>809</v>
      </c>
      <c r="E13" s="12">
        <v>367</v>
      </c>
      <c r="F13" s="13">
        <f>SUM(E13/D13*100)</f>
        <v>45.364647713226205</v>
      </c>
      <c r="I13" s="71"/>
      <c r="J13" s="71"/>
      <c r="K13" s="71"/>
      <c r="L13" s="80"/>
    </row>
    <row r="14" spans="2:12" ht="15.75" thickBot="1" x14ac:dyDescent="0.3">
      <c r="B14" s="247"/>
      <c r="C14" s="14" t="s">
        <v>24</v>
      </c>
      <c r="D14" s="15">
        <v>136</v>
      </c>
      <c r="E14" s="15">
        <v>7</v>
      </c>
      <c r="F14" s="16">
        <f t="shared" si="0"/>
        <v>5.1470588235294112</v>
      </c>
      <c r="I14" s="71"/>
      <c r="J14" s="71"/>
      <c r="K14" s="71"/>
      <c r="L14" s="80"/>
    </row>
    <row r="15" spans="2:12" ht="17.25" customHeight="1" thickTop="1" x14ac:dyDescent="0.25">
      <c r="B15" s="248" t="s">
        <v>52</v>
      </c>
      <c r="C15" s="249"/>
      <c r="D15" s="17">
        <v>55952</v>
      </c>
      <c r="E15" s="17">
        <v>21818</v>
      </c>
      <c r="F15" s="18">
        <f t="shared" si="0"/>
        <v>38.994137832427796</v>
      </c>
      <c r="I15" s="71"/>
      <c r="J15" s="71"/>
      <c r="K15" s="71"/>
      <c r="L15" s="80"/>
    </row>
    <row r="16" spans="2:12" ht="17.25" customHeight="1" thickBot="1" x14ac:dyDescent="0.3">
      <c r="B16" s="238" t="s">
        <v>25</v>
      </c>
      <c r="C16" s="239"/>
      <c r="D16" s="141">
        <v>32025</v>
      </c>
      <c r="E16" s="141">
        <v>12556</v>
      </c>
      <c r="F16" s="142">
        <f t="shared" si="0"/>
        <v>39.206869633099139</v>
      </c>
      <c r="I16" s="70">
        <f>SUM(D17,D20)</f>
        <v>32025</v>
      </c>
      <c r="J16" s="70">
        <f>SUM(E17,E20)</f>
        <v>12556</v>
      </c>
      <c r="K16" s="51"/>
      <c r="L16" s="80"/>
    </row>
    <row r="17" spans="2:12" ht="16.5" thickTop="1" thickBot="1" x14ac:dyDescent="0.3">
      <c r="B17" s="240" t="s">
        <v>26</v>
      </c>
      <c r="C17" s="241"/>
      <c r="D17" s="19">
        <v>24988</v>
      </c>
      <c r="E17" s="19">
        <v>9981</v>
      </c>
      <c r="F17" s="20">
        <f t="shared" si="0"/>
        <v>39.943172722906993</v>
      </c>
      <c r="I17" s="70">
        <f>SUM(D6-D15)</f>
        <v>-3602</v>
      </c>
      <c r="J17" s="71"/>
      <c r="K17" s="71"/>
      <c r="L17" s="80"/>
    </row>
    <row r="18" spans="2:12" x14ac:dyDescent="0.25">
      <c r="B18" s="229"/>
      <c r="C18" s="21" t="s">
        <v>27</v>
      </c>
      <c r="D18" s="22">
        <v>1154</v>
      </c>
      <c r="E18" s="22">
        <v>338</v>
      </c>
      <c r="F18" s="23">
        <f t="shared" si="0"/>
        <v>29.289428076256502</v>
      </c>
      <c r="I18" s="71"/>
      <c r="J18" s="71"/>
      <c r="K18" s="71"/>
      <c r="L18" s="80"/>
    </row>
    <row r="19" spans="2:12" ht="15.75" thickBot="1" x14ac:dyDescent="0.3">
      <c r="B19" s="230"/>
      <c r="C19" s="24" t="s">
        <v>28</v>
      </c>
      <c r="D19" s="25">
        <v>2124</v>
      </c>
      <c r="E19" s="25">
        <v>969</v>
      </c>
      <c r="F19" s="26">
        <f t="shared" si="0"/>
        <v>45.621468926553668</v>
      </c>
      <c r="I19" s="71"/>
      <c r="J19" s="71"/>
      <c r="K19" s="71"/>
      <c r="L19" s="80"/>
    </row>
    <row r="20" spans="2:12" ht="15.75" thickBot="1" x14ac:dyDescent="0.3">
      <c r="B20" s="231" t="s">
        <v>29</v>
      </c>
      <c r="C20" s="232"/>
      <c r="D20" s="27">
        <v>7037</v>
      </c>
      <c r="E20" s="27">
        <v>2575</v>
      </c>
      <c r="F20" s="28">
        <f t="shared" si="0"/>
        <v>36.592297854199238</v>
      </c>
      <c r="I20" s="70">
        <f>SUM(D17,D20)</f>
        <v>32025</v>
      </c>
      <c r="J20" s="70">
        <f>SUM(E17,E20)</f>
        <v>12556</v>
      </c>
      <c r="K20" s="71"/>
      <c r="L20" s="80"/>
    </row>
    <row r="21" spans="2:12" x14ac:dyDescent="0.25">
      <c r="B21" s="229"/>
      <c r="C21" s="21" t="s">
        <v>30</v>
      </c>
      <c r="D21" s="22">
        <v>2285</v>
      </c>
      <c r="E21" s="22">
        <v>711</v>
      </c>
      <c r="F21" s="23">
        <f t="shared" si="0"/>
        <v>31.115973741794313</v>
      </c>
      <c r="K21" s="72"/>
    </row>
    <row r="22" spans="2:12" x14ac:dyDescent="0.25">
      <c r="B22" s="230"/>
      <c r="C22" s="11" t="s">
        <v>31</v>
      </c>
      <c r="D22" s="12">
        <v>1473</v>
      </c>
      <c r="E22" s="12">
        <v>269</v>
      </c>
      <c r="F22" s="13">
        <f t="shared" si="0"/>
        <v>18.262050237610321</v>
      </c>
      <c r="K22" s="72"/>
    </row>
    <row r="23" spans="2:12" x14ac:dyDescent="0.25">
      <c r="B23" s="230"/>
      <c r="C23" s="11" t="s">
        <v>32</v>
      </c>
      <c r="D23" s="12">
        <v>1295</v>
      </c>
      <c r="E23" s="12">
        <v>559</v>
      </c>
      <c r="F23" s="13">
        <f t="shared" si="0"/>
        <v>43.166023166023166</v>
      </c>
      <c r="K23" s="72"/>
    </row>
    <row r="24" spans="2:12" x14ac:dyDescent="0.25">
      <c r="B24" s="230"/>
      <c r="C24" s="77" t="s">
        <v>61</v>
      </c>
      <c r="D24" s="78">
        <v>9</v>
      </c>
      <c r="E24" s="78">
        <v>9</v>
      </c>
      <c r="F24" s="79">
        <f t="shared" si="0"/>
        <v>100</v>
      </c>
      <c r="K24" s="72"/>
    </row>
    <row r="25" spans="2:12" x14ac:dyDescent="0.25">
      <c r="B25" s="230"/>
      <c r="C25" s="11" t="s">
        <v>33</v>
      </c>
      <c r="D25" s="12">
        <v>1203</v>
      </c>
      <c r="E25" s="12">
        <v>461</v>
      </c>
      <c r="F25" s="13">
        <f t="shared" si="0"/>
        <v>38.320864505403158</v>
      </c>
      <c r="K25" s="72"/>
    </row>
    <row r="26" spans="2:12" x14ac:dyDescent="0.25">
      <c r="B26" s="230"/>
      <c r="C26" s="77" t="s">
        <v>62</v>
      </c>
      <c r="D26" s="78">
        <v>528</v>
      </c>
      <c r="E26" s="78">
        <v>525</v>
      </c>
      <c r="F26" s="79">
        <f>SUM(E26/D26*100)</f>
        <v>99.431818181818173</v>
      </c>
      <c r="K26" s="72"/>
    </row>
    <row r="27" spans="2:12" x14ac:dyDescent="0.25">
      <c r="B27" s="230"/>
      <c r="C27" s="77" t="s">
        <v>63</v>
      </c>
      <c r="D27" s="78">
        <v>31</v>
      </c>
      <c r="E27" s="78">
        <v>31</v>
      </c>
      <c r="F27" s="79">
        <f>SUM(E27/D27*100)</f>
        <v>100</v>
      </c>
      <c r="K27" s="72"/>
    </row>
    <row r="28" spans="2:12" x14ac:dyDescent="0.25">
      <c r="B28" s="230"/>
      <c r="C28" s="165" t="s">
        <v>34</v>
      </c>
      <c r="D28" s="129">
        <v>0</v>
      </c>
      <c r="E28" s="129">
        <v>0</v>
      </c>
      <c r="F28" s="130" t="e">
        <f>SUM(E28/D28*100)</f>
        <v>#DIV/0!</v>
      </c>
      <c r="K28" s="72"/>
    </row>
    <row r="29" spans="2:12" x14ac:dyDescent="0.25">
      <c r="B29" s="230"/>
      <c r="C29" s="128" t="s">
        <v>44</v>
      </c>
      <c r="D29" s="129">
        <v>0</v>
      </c>
      <c r="E29" s="129">
        <v>0</v>
      </c>
      <c r="F29" s="130" t="e">
        <f>SUM(E29/D29*100)</f>
        <v>#DIV/0!</v>
      </c>
      <c r="K29" s="72"/>
    </row>
    <row r="30" spans="2:12" ht="15" customHeight="1" x14ac:dyDescent="0.25">
      <c r="B30" s="230"/>
      <c r="C30" s="128" t="s">
        <v>45</v>
      </c>
      <c r="D30" s="129">
        <v>0</v>
      </c>
      <c r="E30" s="129">
        <v>0</v>
      </c>
      <c r="F30" s="130" t="e">
        <f>SUM(E30/D30*100)</f>
        <v>#DIV/0!</v>
      </c>
      <c r="K30" s="72"/>
    </row>
    <row r="31" spans="2:12" ht="28.5" customHeight="1" x14ac:dyDescent="0.25">
      <c r="B31" s="230"/>
      <c r="C31" s="42" t="s">
        <v>64</v>
      </c>
      <c r="D31" s="43">
        <v>68</v>
      </c>
      <c r="E31" s="60"/>
      <c r="F31" s="44" t="s">
        <v>56</v>
      </c>
      <c r="K31" s="72"/>
    </row>
    <row r="32" spans="2:12" ht="15.75" thickBot="1" x14ac:dyDescent="0.3">
      <c r="B32" s="233"/>
      <c r="C32" s="14" t="s">
        <v>35</v>
      </c>
      <c r="D32" s="15">
        <v>154</v>
      </c>
      <c r="E32" s="15">
        <v>19</v>
      </c>
      <c r="F32" s="16">
        <f t="shared" ref="F32:F44" si="1">SUM(E32/D32*100)</f>
        <v>12.337662337662337</v>
      </c>
      <c r="K32" s="72"/>
    </row>
    <row r="33" spans="2:11" ht="14.25" customHeight="1" thickTop="1" x14ac:dyDescent="0.25">
      <c r="B33" s="234" t="s">
        <v>67</v>
      </c>
      <c r="C33" s="235"/>
      <c r="D33" s="133">
        <v>859</v>
      </c>
      <c r="E33" s="133">
        <v>400</v>
      </c>
      <c r="F33" s="134">
        <f t="shared" si="1"/>
        <v>46.565774155995342</v>
      </c>
      <c r="K33" s="72"/>
    </row>
    <row r="34" spans="2:11" ht="15" customHeight="1" x14ac:dyDescent="0.25">
      <c r="B34" s="199" t="s">
        <v>65</v>
      </c>
      <c r="C34" s="200"/>
      <c r="D34" s="131">
        <v>142</v>
      </c>
      <c r="E34" s="131">
        <v>142</v>
      </c>
      <c r="F34" s="132">
        <f t="shared" si="1"/>
        <v>100</v>
      </c>
      <c r="K34" s="72"/>
    </row>
    <row r="35" spans="2:11" ht="16.5" customHeight="1" x14ac:dyDescent="0.25">
      <c r="B35" s="227" t="s">
        <v>55</v>
      </c>
      <c r="C35" s="228"/>
      <c r="D35" s="135">
        <v>4423</v>
      </c>
      <c r="E35" s="135">
        <v>2464</v>
      </c>
      <c r="F35" s="136">
        <f t="shared" si="1"/>
        <v>55.7087949355641</v>
      </c>
      <c r="K35" s="72"/>
    </row>
    <row r="36" spans="2:11" ht="16.5" customHeight="1" x14ac:dyDescent="0.25">
      <c r="B36" s="199" t="s">
        <v>66</v>
      </c>
      <c r="C36" s="200"/>
      <c r="D36" s="78">
        <v>4</v>
      </c>
      <c r="E36" s="78">
        <v>4</v>
      </c>
      <c r="F36" s="79">
        <f t="shared" si="1"/>
        <v>100</v>
      </c>
      <c r="K36" s="72"/>
    </row>
    <row r="37" spans="2:11" ht="15.75" customHeight="1" thickBot="1" x14ac:dyDescent="0.3">
      <c r="B37" s="207" t="s">
        <v>49</v>
      </c>
      <c r="C37" s="208"/>
      <c r="D37" s="137">
        <v>0</v>
      </c>
      <c r="E37" s="137">
        <v>0</v>
      </c>
      <c r="F37" s="138" t="e">
        <f t="shared" si="1"/>
        <v>#DIV/0!</v>
      </c>
      <c r="K37" s="72"/>
    </row>
    <row r="38" spans="2:11" ht="15" customHeight="1" thickTop="1" x14ac:dyDescent="0.25">
      <c r="B38" s="209" t="s">
        <v>36</v>
      </c>
      <c r="C38" s="210"/>
      <c r="D38" s="139">
        <v>505</v>
      </c>
      <c r="E38" s="139">
        <v>34</v>
      </c>
      <c r="F38" s="140">
        <f t="shared" si="1"/>
        <v>6.7326732673267333</v>
      </c>
      <c r="K38" s="72"/>
    </row>
    <row r="39" spans="2:11" ht="17.25" customHeight="1" thickBot="1" x14ac:dyDescent="0.3">
      <c r="B39" s="211" t="s">
        <v>46</v>
      </c>
      <c r="C39" s="212"/>
      <c r="D39" s="29">
        <v>9</v>
      </c>
      <c r="E39" s="29">
        <v>1</v>
      </c>
      <c r="F39" s="30">
        <f t="shared" si="1"/>
        <v>11.111111111111111</v>
      </c>
      <c r="K39" s="72"/>
    </row>
    <row r="40" spans="2:11" ht="16.5" customHeight="1" thickTop="1" thickBot="1" x14ac:dyDescent="0.3">
      <c r="B40" s="213" t="s">
        <v>37</v>
      </c>
      <c r="C40" s="214"/>
      <c r="D40" s="141">
        <v>0</v>
      </c>
      <c r="E40" s="141">
        <v>0</v>
      </c>
      <c r="F40" s="142" t="e">
        <f t="shared" si="1"/>
        <v>#DIV/0!</v>
      </c>
      <c r="K40" s="72"/>
    </row>
    <row r="41" spans="2:11" ht="28.5" customHeight="1" thickTop="1" thickBot="1" x14ac:dyDescent="0.3">
      <c r="B41" s="217" t="s">
        <v>38</v>
      </c>
      <c r="C41" s="218"/>
      <c r="D41" s="124">
        <v>699</v>
      </c>
      <c r="E41" s="124">
        <v>328</v>
      </c>
      <c r="F41" s="125">
        <f t="shared" si="1"/>
        <v>46.924177396280406</v>
      </c>
      <c r="K41" s="72"/>
    </row>
    <row r="42" spans="2:11" ht="16.5" customHeight="1" thickBot="1" x14ac:dyDescent="0.3">
      <c r="B42" s="219" t="s">
        <v>39</v>
      </c>
      <c r="C42" s="220"/>
      <c r="D42" s="124">
        <v>7764</v>
      </c>
      <c r="E42" s="124">
        <v>3353</v>
      </c>
      <c r="F42" s="125">
        <f t="shared" si="1"/>
        <v>43.186501803194226</v>
      </c>
      <c r="K42" s="72"/>
    </row>
    <row r="43" spans="2:11" ht="15.75" customHeight="1" thickBot="1" x14ac:dyDescent="0.3">
      <c r="B43" s="221" t="s">
        <v>40</v>
      </c>
      <c r="C43" s="222"/>
      <c r="D43" s="122">
        <v>4024</v>
      </c>
      <c r="E43" s="122">
        <v>1785</v>
      </c>
      <c r="F43" s="123">
        <f t="shared" si="1"/>
        <v>44.358846918489064</v>
      </c>
      <c r="K43" s="72"/>
    </row>
    <row r="44" spans="2:11" ht="18.75" customHeight="1" thickTop="1" x14ac:dyDescent="0.25">
      <c r="B44" s="223" t="s">
        <v>41</v>
      </c>
      <c r="C44" s="224"/>
      <c r="D44" s="25">
        <v>32</v>
      </c>
      <c r="E44" s="25">
        <v>26</v>
      </c>
      <c r="F44" s="26">
        <f t="shared" si="1"/>
        <v>81.25</v>
      </c>
      <c r="K44" s="72"/>
    </row>
    <row r="45" spans="2:11" ht="14.25" customHeight="1" x14ac:dyDescent="0.25">
      <c r="B45" s="201" t="s">
        <v>57</v>
      </c>
      <c r="C45" s="202"/>
      <c r="D45" s="39">
        <v>944</v>
      </c>
      <c r="E45" s="58"/>
      <c r="F45" s="41" t="s">
        <v>56</v>
      </c>
      <c r="K45" s="72"/>
    </row>
    <row r="46" spans="2:11" ht="13.5" customHeight="1" x14ac:dyDescent="0.25">
      <c r="B46" s="225" t="s">
        <v>42</v>
      </c>
      <c r="C46" s="226"/>
      <c r="D46" s="25">
        <v>218</v>
      </c>
      <c r="E46" s="25">
        <v>32</v>
      </c>
      <c r="F46" s="26">
        <f>SUM(E46/D46*100)</f>
        <v>14.678899082568808</v>
      </c>
      <c r="K46" s="72"/>
    </row>
    <row r="47" spans="2:11" ht="15" customHeight="1" x14ac:dyDescent="0.25">
      <c r="B47" s="203" t="s">
        <v>58</v>
      </c>
      <c r="C47" s="204"/>
      <c r="D47" s="40">
        <v>261</v>
      </c>
      <c r="E47" s="59"/>
      <c r="F47" s="45" t="s">
        <v>56</v>
      </c>
      <c r="K47" s="72"/>
    </row>
    <row r="48" spans="2:11" ht="13.5" customHeight="1" thickBot="1" x14ac:dyDescent="0.3">
      <c r="B48" s="205" t="s">
        <v>43</v>
      </c>
      <c r="C48" s="206"/>
      <c r="D48" s="9">
        <v>4198</v>
      </c>
      <c r="E48" s="9">
        <v>840</v>
      </c>
      <c r="F48" s="10">
        <f>SUM(E48/D48*100)</f>
        <v>20.009528346831825</v>
      </c>
      <c r="K48" s="72"/>
    </row>
    <row r="49" spans="1:11" ht="10.5" customHeight="1" thickTop="1" x14ac:dyDescent="0.25">
      <c r="C49" s="2"/>
      <c r="D49" s="2"/>
      <c r="E49" s="2"/>
      <c r="F49" s="2"/>
      <c r="K49" s="72"/>
    </row>
    <row r="50" spans="1:11" ht="15.75" thickBot="1" x14ac:dyDescent="0.3">
      <c r="B50" s="3" t="s">
        <v>53</v>
      </c>
      <c r="K50" s="72"/>
    </row>
    <row r="51" spans="1:11" ht="15.75" thickBot="1" x14ac:dyDescent="0.3">
      <c r="B51" s="215" t="s">
        <v>69</v>
      </c>
      <c r="C51" s="216"/>
      <c r="D51" s="120">
        <f>SUM(D41:D43)</f>
        <v>12487</v>
      </c>
      <c r="E51" s="120">
        <f>SUM(E41:E43)</f>
        <v>5466</v>
      </c>
      <c r="F51" s="121">
        <f>SUM(E51/D51*100)</f>
        <v>43.773524465444062</v>
      </c>
      <c r="K51" s="72"/>
    </row>
    <row r="52" spans="1:11" ht="15.75" thickBot="1" x14ac:dyDescent="0.3">
      <c r="B52" s="3" t="s">
        <v>59</v>
      </c>
      <c r="K52" s="72"/>
    </row>
    <row r="53" spans="1:11" ht="15.75" thickBot="1" x14ac:dyDescent="0.3">
      <c r="B53" s="197" t="s">
        <v>60</v>
      </c>
      <c r="C53" s="198"/>
      <c r="D53" s="126">
        <f>SUM(D24,D26:D27,D34,D36)</f>
        <v>714</v>
      </c>
      <c r="E53" s="126">
        <f>SUM(E24,E26:E27,E34,E36)</f>
        <v>711</v>
      </c>
      <c r="F53" s="127">
        <f>SUM(E53/D53*100)</f>
        <v>99.579831932773118</v>
      </c>
      <c r="K53" s="72"/>
    </row>
    <row r="54" spans="1:11" ht="15.75" thickBot="1" x14ac:dyDescent="0.3">
      <c r="B54" s="197" t="s">
        <v>68</v>
      </c>
      <c r="C54" s="198"/>
      <c r="D54" s="126">
        <f>SUM(D24,D26:D27)</f>
        <v>568</v>
      </c>
      <c r="E54" s="126">
        <f>SUM(E24,E26:E27)</f>
        <v>565</v>
      </c>
      <c r="F54" s="127">
        <f>SUM(E54/D54*100)</f>
        <v>99.471830985915489</v>
      </c>
      <c r="K54" s="72"/>
    </row>
    <row r="55" spans="1:11" ht="13.5" customHeight="1" x14ac:dyDescent="0.25">
      <c r="A55" s="51"/>
      <c r="B55" s="53" t="s">
        <v>100</v>
      </c>
      <c r="C55" s="53"/>
      <c r="K55" s="72"/>
    </row>
    <row r="56" spans="1:11" ht="14.25" customHeight="1" x14ac:dyDescent="0.25">
      <c r="A56" s="51"/>
      <c r="B56" s="52" t="s">
        <v>72</v>
      </c>
      <c r="C56" s="53" t="s">
        <v>91</v>
      </c>
      <c r="K56" s="72"/>
    </row>
    <row r="57" spans="1:11" ht="13.5" customHeight="1" x14ac:dyDescent="0.25">
      <c r="A57" s="51"/>
      <c r="B57" s="52">
        <v>2</v>
      </c>
      <c r="C57" s="53" t="s">
        <v>92</v>
      </c>
      <c r="K57" s="72"/>
    </row>
    <row r="58" spans="1:11" ht="12.75" customHeight="1" x14ac:dyDescent="0.25">
      <c r="A58" s="51"/>
      <c r="B58" s="52">
        <v>3</v>
      </c>
      <c r="C58" s="53" t="s">
        <v>93</v>
      </c>
      <c r="K58" s="72"/>
    </row>
    <row r="59" spans="1:11" ht="13.5" customHeight="1" x14ac:dyDescent="0.25">
      <c r="A59" s="51"/>
      <c r="B59" s="52">
        <v>4</v>
      </c>
      <c r="C59" s="53" t="s">
        <v>94</v>
      </c>
      <c r="K59" s="72"/>
    </row>
    <row r="60" spans="1:11" ht="15" customHeight="1" x14ac:dyDescent="0.25">
      <c r="A60" s="51"/>
      <c r="B60" s="52">
        <v>5</v>
      </c>
      <c r="C60" s="53" t="s">
        <v>95</v>
      </c>
      <c r="K60" s="72"/>
    </row>
    <row r="61" spans="1:11" ht="12.75" customHeight="1" x14ac:dyDescent="0.25">
      <c r="A61" s="51"/>
      <c r="B61" s="53"/>
      <c r="C61" s="53" t="s">
        <v>96</v>
      </c>
      <c r="K61" s="72"/>
    </row>
    <row r="62" spans="1:11" ht="12.75" customHeight="1" x14ac:dyDescent="0.25">
      <c r="A62" s="51"/>
      <c r="B62" s="53"/>
      <c r="C62" s="53" t="s">
        <v>78</v>
      </c>
    </row>
    <row r="63" spans="1:11" ht="13.5" customHeight="1" x14ac:dyDescent="0.25">
      <c r="B63" s="51"/>
      <c r="C63" s="115" t="s">
        <v>97</v>
      </c>
    </row>
    <row r="64" spans="1:11" x14ac:dyDescent="0.25">
      <c r="C64" s="2"/>
    </row>
  </sheetData>
  <mergeCells count="29">
    <mergeCell ref="B5:C5"/>
    <mergeCell ref="B16:C16"/>
    <mergeCell ref="B17:C17"/>
    <mergeCell ref="B6:C6"/>
    <mergeCell ref="B7:B8"/>
    <mergeCell ref="B9:B14"/>
    <mergeCell ref="B15:C15"/>
    <mergeCell ref="B35:C35"/>
    <mergeCell ref="B18:B19"/>
    <mergeCell ref="B20:C20"/>
    <mergeCell ref="B21:B32"/>
    <mergeCell ref="B33:C33"/>
    <mergeCell ref="B34:C34"/>
    <mergeCell ref="B54:C54"/>
    <mergeCell ref="B36:C36"/>
    <mergeCell ref="B45:C45"/>
    <mergeCell ref="B47:C47"/>
    <mergeCell ref="B53:C53"/>
    <mergeCell ref="B48:C48"/>
    <mergeCell ref="B37:C37"/>
    <mergeCell ref="B38:C38"/>
    <mergeCell ref="B39:C39"/>
    <mergeCell ref="B40:C40"/>
    <mergeCell ref="B51:C51"/>
    <mergeCell ref="B41:C41"/>
    <mergeCell ref="B42:C42"/>
    <mergeCell ref="B43:C43"/>
    <mergeCell ref="B44:C44"/>
    <mergeCell ref="B46:C46"/>
  </mergeCells>
  <printOptions verticalCentered="1"/>
  <pageMargins left="0" right="0" top="0" bottom="0" header="0" footer="0"/>
  <pageSetup paperSize="9" scale="80" fitToWidth="0" orientation="portrait" r:id="rId1"/>
  <ignoredErrors>
    <ignoredError sqref="B56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0.79998168889431442"/>
    <pageSetUpPr fitToPage="1"/>
  </sheetPr>
  <dimension ref="B1:I61"/>
  <sheetViews>
    <sheetView zoomScale="110" zoomScaleNormal="110" workbookViewId="0">
      <selection activeCell="B1" sqref="B1"/>
    </sheetView>
  </sheetViews>
  <sheetFormatPr defaultRowHeight="15" x14ac:dyDescent="0.25"/>
  <cols>
    <col min="1" max="1" width="2.42578125" style="69" customWidth="1"/>
    <col min="2" max="2" width="3.28515625" style="69" customWidth="1"/>
    <col min="3" max="3" width="83.7109375" style="69" customWidth="1"/>
    <col min="4" max="5" width="15" style="69" customWidth="1"/>
    <col min="6" max="6" width="10.7109375" style="69" customWidth="1"/>
    <col min="7" max="7" width="3.85546875" style="69" customWidth="1"/>
    <col min="8" max="8" width="7.7109375" style="69" customWidth="1"/>
    <col min="9" max="9" width="5.5703125" style="69" customWidth="1"/>
    <col min="10" max="16384" width="9.140625" style="69"/>
  </cols>
  <sheetData>
    <row r="1" spans="2:9" x14ac:dyDescent="0.25">
      <c r="B1" s="3" t="s">
        <v>75</v>
      </c>
      <c r="C1" s="2"/>
      <c r="D1" s="2"/>
      <c r="E1" s="2"/>
      <c r="F1" s="2"/>
    </row>
    <row r="2" spans="2:9" ht="15.75" thickBot="1" x14ac:dyDescent="0.3">
      <c r="B2" s="3" t="s">
        <v>84</v>
      </c>
      <c r="C2" s="2"/>
      <c r="D2" s="2"/>
      <c r="E2" s="2"/>
      <c r="F2" s="2"/>
    </row>
    <row r="3" spans="2:9" ht="62.25" customHeight="1" thickTop="1" x14ac:dyDescent="0.25">
      <c r="B3" s="236" t="s">
        <v>12</v>
      </c>
      <c r="C3" s="237"/>
      <c r="D3" s="194" t="s">
        <v>82</v>
      </c>
      <c r="E3" s="195" t="s">
        <v>48</v>
      </c>
      <c r="F3" s="196" t="s">
        <v>90</v>
      </c>
    </row>
    <row r="4" spans="2:9" ht="18.75" customHeight="1" thickBot="1" x14ac:dyDescent="0.3">
      <c r="B4" s="242" t="s">
        <v>50</v>
      </c>
      <c r="C4" s="243"/>
      <c r="D4" s="4">
        <v>25865</v>
      </c>
      <c r="E4" s="4">
        <v>10509</v>
      </c>
      <c r="F4" s="5">
        <f t="shared" ref="F4:F28" si="0">SUM(E4/D4*100)</f>
        <v>40.630195244538953</v>
      </c>
      <c r="H4" s="70">
        <f>SUM(D5:D6)</f>
        <v>25865</v>
      </c>
      <c r="I4" s="70">
        <f>SUM(E5:E6)</f>
        <v>10509</v>
      </c>
    </row>
    <row r="5" spans="2:9" ht="15.75" thickTop="1" x14ac:dyDescent="0.25">
      <c r="B5" s="244"/>
      <c r="C5" s="6" t="s">
        <v>17</v>
      </c>
      <c r="D5" s="7">
        <v>4803</v>
      </c>
      <c r="E5" s="7">
        <v>3401</v>
      </c>
      <c r="F5" s="8">
        <f>SUM(E5/D5*100)</f>
        <v>70.809910472621269</v>
      </c>
      <c r="H5" s="72"/>
      <c r="I5" s="72"/>
    </row>
    <row r="6" spans="2:9" ht="15.75" thickBot="1" x14ac:dyDescent="0.3">
      <c r="B6" s="233"/>
      <c r="C6" s="68" t="s">
        <v>18</v>
      </c>
      <c r="D6" s="9">
        <v>21062</v>
      </c>
      <c r="E6" s="9">
        <v>7108</v>
      </c>
      <c r="F6" s="10">
        <f>SUM(E6/D6*100)</f>
        <v>33.747982147944164</v>
      </c>
      <c r="H6" s="71"/>
      <c r="I6" s="71"/>
    </row>
    <row r="7" spans="2:9" ht="15.75" customHeight="1" thickTop="1" x14ac:dyDescent="0.25">
      <c r="B7" s="245" t="s">
        <v>51</v>
      </c>
      <c r="C7" s="6" t="s">
        <v>19</v>
      </c>
      <c r="D7" s="7">
        <v>24</v>
      </c>
      <c r="E7" s="7">
        <v>9</v>
      </c>
      <c r="F7" s="8">
        <f t="shared" si="0"/>
        <v>37.5</v>
      </c>
      <c r="H7" s="71"/>
      <c r="I7" s="71"/>
    </row>
    <row r="8" spans="2:9" x14ac:dyDescent="0.25">
      <c r="B8" s="246"/>
      <c r="C8" s="11" t="s">
        <v>20</v>
      </c>
      <c r="D8" s="12">
        <v>179</v>
      </c>
      <c r="E8" s="12">
        <v>40</v>
      </c>
      <c r="F8" s="13">
        <f t="shared" si="0"/>
        <v>22.346368715083798</v>
      </c>
      <c r="H8" s="71"/>
      <c r="I8" s="71"/>
    </row>
    <row r="9" spans="2:9" x14ac:dyDescent="0.25">
      <c r="B9" s="246"/>
      <c r="C9" s="11" t="s">
        <v>21</v>
      </c>
      <c r="D9" s="12">
        <v>2139</v>
      </c>
      <c r="E9" s="12">
        <v>1066</v>
      </c>
      <c r="F9" s="13">
        <f t="shared" si="0"/>
        <v>49.836372136512388</v>
      </c>
      <c r="H9" s="71"/>
      <c r="I9" s="71"/>
    </row>
    <row r="10" spans="2:9" x14ac:dyDescent="0.25">
      <c r="B10" s="246"/>
      <c r="C10" s="11" t="s">
        <v>22</v>
      </c>
      <c r="D10" s="12">
        <v>0</v>
      </c>
      <c r="E10" s="12">
        <v>0</v>
      </c>
      <c r="F10" s="13" t="e">
        <f t="shared" si="0"/>
        <v>#DIV/0!</v>
      </c>
      <c r="H10" s="71"/>
      <c r="I10" s="71"/>
    </row>
    <row r="11" spans="2:9" x14ac:dyDescent="0.25">
      <c r="B11" s="246"/>
      <c r="C11" s="11" t="s">
        <v>23</v>
      </c>
      <c r="D11" s="12">
        <v>220</v>
      </c>
      <c r="E11" s="12">
        <v>60</v>
      </c>
      <c r="F11" s="13">
        <f t="shared" si="0"/>
        <v>27.27272727272727</v>
      </c>
      <c r="H11" s="71"/>
      <c r="I11" s="71"/>
    </row>
    <row r="12" spans="2:9" ht="15.75" thickBot="1" x14ac:dyDescent="0.3">
      <c r="B12" s="247"/>
      <c r="C12" s="14" t="s">
        <v>24</v>
      </c>
      <c r="D12" s="15">
        <v>73</v>
      </c>
      <c r="E12" s="15">
        <v>5</v>
      </c>
      <c r="F12" s="16">
        <f t="shared" si="0"/>
        <v>6.8493150684931505</v>
      </c>
      <c r="H12" s="71"/>
      <c r="I12" s="71"/>
    </row>
    <row r="13" spans="2:9" ht="22.5" customHeight="1" thickTop="1" x14ac:dyDescent="0.25">
      <c r="B13" s="248" t="s">
        <v>52</v>
      </c>
      <c r="C13" s="249"/>
      <c r="D13" s="17">
        <v>27341</v>
      </c>
      <c r="E13" s="17">
        <v>10505</v>
      </c>
      <c r="F13" s="18">
        <f t="shared" si="0"/>
        <v>38.422149884788418</v>
      </c>
      <c r="H13" s="72"/>
      <c r="I13" s="72"/>
    </row>
    <row r="14" spans="2:9" ht="21.75" customHeight="1" thickBot="1" x14ac:dyDescent="0.3">
      <c r="B14" s="255" t="s">
        <v>25</v>
      </c>
      <c r="C14" s="256"/>
      <c r="D14" s="141">
        <v>15858</v>
      </c>
      <c r="E14" s="141">
        <v>6070</v>
      </c>
      <c r="F14" s="142">
        <f t="shared" si="0"/>
        <v>38.277210240887882</v>
      </c>
      <c r="H14" s="70">
        <f>SUM(D15,D18)</f>
        <v>15858</v>
      </c>
      <c r="I14" s="70">
        <f>SUM(E15,E18)</f>
        <v>6070</v>
      </c>
    </row>
    <row r="15" spans="2:9" ht="16.5" customHeight="1" thickTop="1" thickBot="1" x14ac:dyDescent="0.3">
      <c r="B15" s="240" t="s">
        <v>26</v>
      </c>
      <c r="C15" s="241"/>
      <c r="D15" s="19">
        <v>12297</v>
      </c>
      <c r="E15" s="19">
        <v>4846</v>
      </c>
      <c r="F15" s="20">
        <f t="shared" si="0"/>
        <v>39.407985687566068</v>
      </c>
    </row>
    <row r="16" spans="2:9" x14ac:dyDescent="0.25">
      <c r="B16" s="229"/>
      <c r="C16" s="21" t="s">
        <v>27</v>
      </c>
      <c r="D16" s="22">
        <v>314</v>
      </c>
      <c r="E16" s="22">
        <v>77</v>
      </c>
      <c r="F16" s="23">
        <f t="shared" si="0"/>
        <v>24.522292993630572</v>
      </c>
    </row>
    <row r="17" spans="2:6" ht="15.75" thickBot="1" x14ac:dyDescent="0.3">
      <c r="B17" s="230"/>
      <c r="C17" s="24" t="s">
        <v>28</v>
      </c>
      <c r="D17" s="25">
        <v>1044</v>
      </c>
      <c r="E17" s="25">
        <v>463</v>
      </c>
      <c r="F17" s="26">
        <f t="shared" si="0"/>
        <v>44.348659003831422</v>
      </c>
    </row>
    <row r="18" spans="2:6" ht="15.75" customHeight="1" thickBot="1" x14ac:dyDescent="0.3">
      <c r="B18" s="231" t="s">
        <v>29</v>
      </c>
      <c r="C18" s="232"/>
      <c r="D18" s="27">
        <v>3561</v>
      </c>
      <c r="E18" s="27">
        <v>1224</v>
      </c>
      <c r="F18" s="28">
        <f t="shared" si="0"/>
        <v>34.372367312552655</v>
      </c>
    </row>
    <row r="19" spans="2:6" x14ac:dyDescent="0.25">
      <c r="B19" s="229"/>
      <c r="C19" s="21" t="s">
        <v>30</v>
      </c>
      <c r="D19" s="22">
        <v>1323</v>
      </c>
      <c r="E19" s="22">
        <v>382</v>
      </c>
      <c r="F19" s="23">
        <f t="shared" si="0"/>
        <v>28.873771730914587</v>
      </c>
    </row>
    <row r="20" spans="2:6" x14ac:dyDescent="0.25">
      <c r="B20" s="230"/>
      <c r="C20" s="11" t="s">
        <v>31</v>
      </c>
      <c r="D20" s="12">
        <v>903</v>
      </c>
      <c r="E20" s="12">
        <v>186</v>
      </c>
      <c r="F20" s="13">
        <f t="shared" si="0"/>
        <v>20.598006644518271</v>
      </c>
    </row>
    <row r="21" spans="2:6" x14ac:dyDescent="0.25">
      <c r="B21" s="230"/>
      <c r="C21" s="11" t="s">
        <v>32</v>
      </c>
      <c r="D21" s="12">
        <v>476</v>
      </c>
      <c r="E21" s="12">
        <v>198</v>
      </c>
      <c r="F21" s="13">
        <f t="shared" si="0"/>
        <v>41.596638655462186</v>
      </c>
    </row>
    <row r="22" spans="2:6" x14ac:dyDescent="0.25">
      <c r="B22" s="230"/>
      <c r="C22" s="77" t="s">
        <v>61</v>
      </c>
      <c r="D22" s="78">
        <v>4</v>
      </c>
      <c r="E22" s="78">
        <v>4</v>
      </c>
      <c r="F22" s="79">
        <f t="shared" si="0"/>
        <v>100</v>
      </c>
    </row>
    <row r="23" spans="2:6" x14ac:dyDescent="0.25">
      <c r="B23" s="230"/>
      <c r="C23" s="11" t="s">
        <v>33</v>
      </c>
      <c r="D23" s="12">
        <v>459</v>
      </c>
      <c r="E23" s="12">
        <v>170</v>
      </c>
      <c r="F23" s="13">
        <f t="shared" si="0"/>
        <v>37.037037037037038</v>
      </c>
    </row>
    <row r="24" spans="2:6" ht="16.5" customHeight="1" x14ac:dyDescent="0.25">
      <c r="B24" s="230"/>
      <c r="C24" s="77" t="s">
        <v>62</v>
      </c>
      <c r="D24" s="78">
        <v>259</v>
      </c>
      <c r="E24" s="78">
        <v>258</v>
      </c>
      <c r="F24" s="79">
        <f t="shared" si="0"/>
        <v>99.613899613899619</v>
      </c>
    </row>
    <row r="25" spans="2:6" ht="15.75" customHeight="1" x14ac:dyDescent="0.25">
      <c r="B25" s="230"/>
      <c r="C25" s="77" t="s">
        <v>63</v>
      </c>
      <c r="D25" s="78">
        <v>18</v>
      </c>
      <c r="E25" s="78">
        <v>18</v>
      </c>
      <c r="F25" s="79">
        <f t="shared" si="0"/>
        <v>100</v>
      </c>
    </row>
    <row r="26" spans="2:6" x14ac:dyDescent="0.25">
      <c r="B26" s="230"/>
      <c r="C26" s="165" t="s">
        <v>34</v>
      </c>
      <c r="D26" s="166">
        <v>0</v>
      </c>
      <c r="E26" s="166">
        <v>0</v>
      </c>
      <c r="F26" s="167" t="e">
        <f t="shared" si="0"/>
        <v>#DIV/0!</v>
      </c>
    </row>
    <row r="27" spans="2:6" ht="17.25" customHeight="1" x14ac:dyDescent="0.25">
      <c r="B27" s="230"/>
      <c r="C27" s="165" t="s">
        <v>44</v>
      </c>
      <c r="D27" s="166">
        <v>0</v>
      </c>
      <c r="E27" s="166">
        <v>0</v>
      </c>
      <c r="F27" s="167" t="e">
        <f t="shared" si="0"/>
        <v>#DIV/0!</v>
      </c>
    </row>
    <row r="28" spans="2:6" ht="16.5" customHeight="1" x14ac:dyDescent="0.25">
      <c r="B28" s="230"/>
      <c r="C28" s="165" t="s">
        <v>45</v>
      </c>
      <c r="D28" s="166">
        <v>0</v>
      </c>
      <c r="E28" s="166">
        <v>0</v>
      </c>
      <c r="F28" s="167" t="e">
        <f t="shared" si="0"/>
        <v>#DIV/0!</v>
      </c>
    </row>
    <row r="29" spans="2:6" ht="32.25" customHeight="1" x14ac:dyDescent="0.25">
      <c r="B29" s="230"/>
      <c r="C29" s="42" t="s">
        <v>64</v>
      </c>
      <c r="D29" s="43">
        <v>28</v>
      </c>
      <c r="E29" s="60"/>
      <c r="F29" s="44" t="s">
        <v>56</v>
      </c>
    </row>
    <row r="30" spans="2:6" ht="18.75" customHeight="1" thickBot="1" x14ac:dyDescent="0.3">
      <c r="B30" s="233"/>
      <c r="C30" s="14" t="s">
        <v>35</v>
      </c>
      <c r="D30" s="15">
        <v>95</v>
      </c>
      <c r="E30" s="15">
        <v>12</v>
      </c>
      <c r="F30" s="16">
        <f t="shared" ref="F30:F42" si="1">SUM(E30/D30*100)</f>
        <v>12.631578947368421</v>
      </c>
    </row>
    <row r="31" spans="2:6" ht="16.5" customHeight="1" thickTop="1" x14ac:dyDescent="0.25">
      <c r="B31" s="234" t="s">
        <v>67</v>
      </c>
      <c r="C31" s="235"/>
      <c r="D31" s="133">
        <v>235</v>
      </c>
      <c r="E31" s="133">
        <v>66</v>
      </c>
      <c r="F31" s="134">
        <f t="shared" si="1"/>
        <v>28.085106382978726</v>
      </c>
    </row>
    <row r="32" spans="2:6" ht="17.25" customHeight="1" x14ac:dyDescent="0.25">
      <c r="B32" s="199" t="s">
        <v>65</v>
      </c>
      <c r="C32" s="200"/>
      <c r="D32" s="131">
        <v>26</v>
      </c>
      <c r="E32" s="131">
        <v>26</v>
      </c>
      <c r="F32" s="132">
        <f t="shared" si="1"/>
        <v>100</v>
      </c>
    </row>
    <row r="33" spans="2:6" ht="18" customHeight="1" x14ac:dyDescent="0.25">
      <c r="B33" s="227" t="s">
        <v>55</v>
      </c>
      <c r="C33" s="228"/>
      <c r="D33" s="135">
        <v>3053</v>
      </c>
      <c r="E33" s="135">
        <v>1604</v>
      </c>
      <c r="F33" s="136">
        <f t="shared" si="1"/>
        <v>52.538486734359644</v>
      </c>
    </row>
    <row r="34" spans="2:6" ht="19.5" customHeight="1" x14ac:dyDescent="0.25">
      <c r="B34" s="199" t="s">
        <v>66</v>
      </c>
      <c r="C34" s="200"/>
      <c r="D34" s="78">
        <v>3</v>
      </c>
      <c r="E34" s="78">
        <v>3</v>
      </c>
      <c r="F34" s="79">
        <f t="shared" si="1"/>
        <v>100</v>
      </c>
    </row>
    <row r="35" spans="2:6" ht="18" customHeight="1" thickBot="1" x14ac:dyDescent="0.3">
      <c r="B35" s="207" t="s">
        <v>49</v>
      </c>
      <c r="C35" s="208"/>
      <c r="D35" s="137">
        <v>0</v>
      </c>
      <c r="E35" s="137">
        <v>0</v>
      </c>
      <c r="F35" s="138" t="e">
        <f t="shared" si="1"/>
        <v>#DIV/0!</v>
      </c>
    </row>
    <row r="36" spans="2:6" ht="17.25" customHeight="1" thickTop="1" x14ac:dyDescent="0.25">
      <c r="B36" s="209" t="s">
        <v>36</v>
      </c>
      <c r="C36" s="210"/>
      <c r="D36" s="139">
        <v>205</v>
      </c>
      <c r="E36" s="139">
        <v>23</v>
      </c>
      <c r="F36" s="140">
        <f t="shared" si="1"/>
        <v>11.219512195121952</v>
      </c>
    </row>
    <row r="37" spans="2:6" ht="18" customHeight="1" thickBot="1" x14ac:dyDescent="0.3">
      <c r="B37" s="211" t="s">
        <v>46</v>
      </c>
      <c r="C37" s="212"/>
      <c r="D37" s="29">
        <v>5</v>
      </c>
      <c r="E37" s="29">
        <v>1</v>
      </c>
      <c r="F37" s="30">
        <f t="shared" si="1"/>
        <v>20</v>
      </c>
    </row>
    <row r="38" spans="2:6" ht="16.5" customHeight="1" thickTop="1" thickBot="1" x14ac:dyDescent="0.3">
      <c r="B38" s="213" t="s">
        <v>37</v>
      </c>
      <c r="C38" s="214"/>
      <c r="D38" s="141">
        <v>0</v>
      </c>
      <c r="E38" s="141">
        <v>0</v>
      </c>
      <c r="F38" s="142" t="e">
        <f t="shared" si="1"/>
        <v>#DIV/0!</v>
      </c>
    </row>
    <row r="39" spans="2:6" ht="32.25" customHeight="1" thickTop="1" thickBot="1" x14ac:dyDescent="0.3">
      <c r="B39" s="253" t="s">
        <v>38</v>
      </c>
      <c r="C39" s="254"/>
      <c r="D39" s="157">
        <v>241</v>
      </c>
      <c r="E39" s="157">
        <v>120</v>
      </c>
      <c r="F39" s="158">
        <f t="shared" si="1"/>
        <v>49.792531120331951</v>
      </c>
    </row>
    <row r="40" spans="2:6" ht="15.75" customHeight="1" thickBot="1" x14ac:dyDescent="0.3">
      <c r="B40" s="252" t="s">
        <v>39</v>
      </c>
      <c r="C40" s="216"/>
      <c r="D40" s="157">
        <v>2789</v>
      </c>
      <c r="E40" s="157">
        <v>1219</v>
      </c>
      <c r="F40" s="158">
        <f t="shared" si="1"/>
        <v>43.707422015059159</v>
      </c>
    </row>
    <row r="41" spans="2:6" ht="15.75" customHeight="1" thickBot="1" x14ac:dyDescent="0.3">
      <c r="B41" s="250" t="s">
        <v>40</v>
      </c>
      <c r="C41" s="251"/>
      <c r="D41" s="159">
        <v>2295</v>
      </c>
      <c r="E41" s="159">
        <v>943</v>
      </c>
      <c r="F41" s="160">
        <f t="shared" si="1"/>
        <v>41.089324618736384</v>
      </c>
    </row>
    <row r="42" spans="2:6" ht="15.75" customHeight="1" thickTop="1" x14ac:dyDescent="0.25">
      <c r="B42" s="223" t="s">
        <v>41</v>
      </c>
      <c r="C42" s="224"/>
      <c r="D42" s="25">
        <v>22</v>
      </c>
      <c r="E42" s="25">
        <v>17</v>
      </c>
      <c r="F42" s="26">
        <f t="shared" si="1"/>
        <v>77.272727272727266</v>
      </c>
    </row>
    <row r="43" spans="2:6" ht="15" customHeight="1" x14ac:dyDescent="0.25">
      <c r="B43" s="201" t="s">
        <v>57</v>
      </c>
      <c r="C43" s="202"/>
      <c r="D43" s="39">
        <v>421</v>
      </c>
      <c r="E43" s="58"/>
      <c r="F43" s="41" t="s">
        <v>56</v>
      </c>
    </row>
    <row r="44" spans="2:6" ht="15" customHeight="1" x14ac:dyDescent="0.25">
      <c r="B44" s="225" t="s">
        <v>42</v>
      </c>
      <c r="C44" s="226"/>
      <c r="D44" s="25">
        <v>85</v>
      </c>
      <c r="E44" s="25">
        <v>16</v>
      </c>
      <c r="F44" s="26">
        <f>SUM(E44/D44*100)</f>
        <v>18.823529411764707</v>
      </c>
    </row>
    <row r="45" spans="2:6" ht="15" customHeight="1" x14ac:dyDescent="0.25">
      <c r="B45" s="203" t="s">
        <v>58</v>
      </c>
      <c r="C45" s="204"/>
      <c r="D45" s="40">
        <v>147</v>
      </c>
      <c r="E45" s="59"/>
      <c r="F45" s="45" t="s">
        <v>56</v>
      </c>
    </row>
    <row r="46" spans="2:6" ht="15.75" customHeight="1" thickBot="1" x14ac:dyDescent="0.3">
      <c r="B46" s="205" t="s">
        <v>43</v>
      </c>
      <c r="C46" s="206"/>
      <c r="D46" s="9">
        <v>1990</v>
      </c>
      <c r="E46" s="9">
        <v>427</v>
      </c>
      <c r="F46" s="10">
        <f>SUM(E46/D46*100)</f>
        <v>21.457286432160807</v>
      </c>
    </row>
    <row r="47" spans="2:6" ht="11.25" customHeight="1" thickTop="1" x14ac:dyDescent="0.25">
      <c r="C47" s="2"/>
      <c r="D47" s="2"/>
      <c r="E47" s="2"/>
      <c r="F47" s="2"/>
    </row>
    <row r="48" spans="2:6" ht="15.75" thickBot="1" x14ac:dyDescent="0.3">
      <c r="B48" s="3" t="s">
        <v>53</v>
      </c>
    </row>
    <row r="49" spans="2:6" ht="15.75" thickBot="1" x14ac:dyDescent="0.3">
      <c r="B49" s="215" t="s">
        <v>69</v>
      </c>
      <c r="C49" s="216"/>
      <c r="D49" s="154">
        <f>SUM(D39:D41)</f>
        <v>5325</v>
      </c>
      <c r="E49" s="154">
        <f>SUM(E39:E41)</f>
        <v>2282</v>
      </c>
      <c r="F49" s="155">
        <f>SUM(E49/D49*100)</f>
        <v>42.854460093896712</v>
      </c>
    </row>
    <row r="50" spans="2:6" ht="15.75" thickBot="1" x14ac:dyDescent="0.3">
      <c r="B50" s="3" t="s">
        <v>59</v>
      </c>
    </row>
    <row r="51" spans="2:6" ht="15.75" customHeight="1" thickBot="1" x14ac:dyDescent="0.3">
      <c r="B51" s="197" t="s">
        <v>60</v>
      </c>
      <c r="C51" s="198"/>
      <c r="D51" s="126">
        <f>SUM(D22,D24:D25,D32,D34)</f>
        <v>310</v>
      </c>
      <c r="E51" s="126">
        <f>SUM(E22,E24:E25,E32,E34)</f>
        <v>309</v>
      </c>
      <c r="F51" s="127">
        <f>SUM(E51/D51*100)</f>
        <v>99.677419354838719</v>
      </c>
    </row>
    <row r="52" spans="2:6" ht="15.75" customHeight="1" thickBot="1" x14ac:dyDescent="0.3">
      <c r="B52" s="197" t="s">
        <v>68</v>
      </c>
      <c r="C52" s="198"/>
      <c r="D52" s="126">
        <f>SUM(D22,D24:D25)</f>
        <v>281</v>
      </c>
      <c r="E52" s="126">
        <f>SUM(E22,E24:E25)</f>
        <v>280</v>
      </c>
      <c r="F52" s="127">
        <f>SUM(E52/D52*100)</f>
        <v>99.644128113879006</v>
      </c>
    </row>
    <row r="53" spans="2:6" x14ac:dyDescent="0.25">
      <c r="B53" s="51" t="str">
        <f>T('I b.ogół. i do 30r.ż.'!B55)</f>
        <v>*      Liczby zawarte w zestawieniu - w okresie styczeń - lipiec 2023 r.</v>
      </c>
      <c r="C53" s="51"/>
    </row>
    <row r="54" spans="2:6" x14ac:dyDescent="0.25">
      <c r="B54" s="52" t="s">
        <v>72</v>
      </c>
      <c r="C54" s="51" t="s">
        <v>98</v>
      </c>
    </row>
    <row r="55" spans="2:6" x14ac:dyDescent="0.25">
      <c r="B55" s="52">
        <v>2</v>
      </c>
      <c r="C55" s="51" t="s">
        <v>92</v>
      </c>
    </row>
    <row r="56" spans="2:6" x14ac:dyDescent="0.25">
      <c r="B56" s="52">
        <v>3</v>
      </c>
      <c r="C56" s="51" t="s">
        <v>93</v>
      </c>
    </row>
    <row r="57" spans="2:6" x14ac:dyDescent="0.25">
      <c r="B57" s="52">
        <v>4</v>
      </c>
      <c r="C57" s="51" t="s">
        <v>94</v>
      </c>
    </row>
    <row r="58" spans="2:6" x14ac:dyDescent="0.25">
      <c r="B58" s="52">
        <v>5</v>
      </c>
      <c r="C58" s="51" t="s">
        <v>95</v>
      </c>
    </row>
    <row r="59" spans="2:6" x14ac:dyDescent="0.25">
      <c r="B59" s="51"/>
      <c r="C59" s="53" t="s">
        <v>96</v>
      </c>
    </row>
    <row r="60" spans="2:6" x14ac:dyDescent="0.25">
      <c r="B60" s="51"/>
      <c r="C60" s="53" t="s">
        <v>78</v>
      </c>
    </row>
    <row r="61" spans="2:6" ht="15" customHeight="1" x14ac:dyDescent="0.25">
      <c r="B61" s="2"/>
      <c r="C61" s="115" t="s">
        <v>97</v>
      </c>
    </row>
  </sheetData>
  <mergeCells count="29">
    <mergeCell ref="B3:C3"/>
    <mergeCell ref="B34:C34"/>
    <mergeCell ref="B35:C35"/>
    <mergeCell ref="B36:C36"/>
    <mergeCell ref="B37:C37"/>
    <mergeCell ref="B33:C33"/>
    <mergeCell ref="B31:C31"/>
    <mergeCell ref="B4:C4"/>
    <mergeCell ref="B5:B6"/>
    <mergeCell ref="B7:B12"/>
    <mergeCell ref="B32:C32"/>
    <mergeCell ref="B15:C15"/>
    <mergeCell ref="B16:B17"/>
    <mergeCell ref="B13:C13"/>
    <mergeCell ref="B14:C14"/>
    <mergeCell ref="B18:C18"/>
    <mergeCell ref="B19:B30"/>
    <mergeCell ref="B40:C40"/>
    <mergeCell ref="B38:C38"/>
    <mergeCell ref="B39:C39"/>
    <mergeCell ref="B46:C46"/>
    <mergeCell ref="B49:C49"/>
    <mergeCell ref="B51:C51"/>
    <mergeCell ref="B52:C52"/>
    <mergeCell ref="B41:C41"/>
    <mergeCell ref="B42:C42"/>
    <mergeCell ref="B43:C43"/>
    <mergeCell ref="B44:C44"/>
    <mergeCell ref="B45:C45"/>
  </mergeCells>
  <printOptions horizontalCentered="1" verticalCentered="1"/>
  <pageMargins left="0" right="0" top="0" bottom="0" header="0" footer="0"/>
  <pageSetup paperSize="9" scale="6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7" tint="0.79998168889431442"/>
    <pageSetUpPr fitToPage="1"/>
  </sheetPr>
  <dimension ref="B1:Q62"/>
  <sheetViews>
    <sheetView zoomScale="110" zoomScaleNormal="110" workbookViewId="0">
      <selection activeCell="B1" sqref="B1"/>
    </sheetView>
  </sheetViews>
  <sheetFormatPr defaultRowHeight="12.75" x14ac:dyDescent="0.2"/>
  <cols>
    <col min="1" max="1" width="1.85546875" style="74" customWidth="1"/>
    <col min="2" max="2" width="3" style="74" customWidth="1"/>
    <col min="3" max="3" width="81.5703125" style="74" customWidth="1"/>
    <col min="4" max="5" width="6.42578125" style="74" customWidth="1"/>
    <col min="6" max="6" width="6" style="74" customWidth="1"/>
    <col min="7" max="7" width="6.140625" style="74" customWidth="1"/>
    <col min="8" max="8" width="1.5703125" style="74" customWidth="1"/>
    <col min="9" max="11" width="0" style="74" hidden="1" customWidth="1"/>
    <col min="12" max="12" width="5.28515625" style="74" hidden="1" customWidth="1"/>
    <col min="13" max="13" width="2.5703125" style="74" customWidth="1"/>
    <col min="14" max="14" width="5.28515625" style="74" customWidth="1"/>
    <col min="15" max="15" width="5.140625" style="74" customWidth="1"/>
    <col min="16" max="16" width="5" style="74" customWidth="1"/>
    <col min="17" max="17" width="4.5703125" style="74" customWidth="1"/>
    <col min="18" max="16384" width="9.140625" style="74"/>
  </cols>
  <sheetData>
    <row r="1" spans="2:17" ht="13.5" thickBot="1" x14ac:dyDescent="0.25">
      <c r="B1" s="31" t="s">
        <v>54</v>
      </c>
      <c r="C1" s="2"/>
      <c r="D1" s="2"/>
      <c r="E1" s="2"/>
      <c r="F1" s="2"/>
      <c r="G1" s="2"/>
    </row>
    <row r="2" spans="2:17" ht="13.5" thickTop="1" x14ac:dyDescent="0.2">
      <c r="B2" s="261" t="s">
        <v>12</v>
      </c>
      <c r="C2" s="262"/>
      <c r="D2" s="267" t="s">
        <v>13</v>
      </c>
      <c r="E2" s="262"/>
      <c r="F2" s="257" t="s">
        <v>15</v>
      </c>
      <c r="G2" s="258"/>
    </row>
    <row r="3" spans="2:17" ht="13.5" thickBot="1" x14ac:dyDescent="0.25">
      <c r="B3" s="263"/>
      <c r="C3" s="264"/>
      <c r="D3" s="268" t="s">
        <v>14</v>
      </c>
      <c r="E3" s="269"/>
      <c r="F3" s="259" t="s">
        <v>16</v>
      </c>
      <c r="G3" s="260"/>
    </row>
    <row r="4" spans="2:17" ht="24.75" thickBot="1" x14ac:dyDescent="0.25">
      <c r="B4" s="265"/>
      <c r="C4" s="266"/>
      <c r="D4" s="192" t="s">
        <v>8</v>
      </c>
      <c r="E4" s="191" t="s">
        <v>9</v>
      </c>
      <c r="F4" s="192" t="s">
        <v>8</v>
      </c>
      <c r="G4" s="193" t="s">
        <v>9</v>
      </c>
    </row>
    <row r="5" spans="2:17" ht="17.25" customHeight="1" thickTop="1" thickBot="1" x14ac:dyDescent="0.25">
      <c r="B5" s="242" t="s">
        <v>50</v>
      </c>
      <c r="C5" s="243"/>
      <c r="D5" s="98">
        <f>SUM('I b.ogół. i do 30r.ż.'!E6)</f>
        <v>21301</v>
      </c>
      <c r="E5" s="4">
        <f>SUM('II w tym kobiety'!E4)</f>
        <v>10509</v>
      </c>
      <c r="F5" s="46">
        <v>12781</v>
      </c>
      <c r="G5" s="46">
        <v>6043</v>
      </c>
      <c r="N5" s="70">
        <f>SUM(D6:D7)</f>
        <v>21301</v>
      </c>
      <c r="O5" s="70">
        <f>SUM(E6:E7)</f>
        <v>10509</v>
      </c>
    </row>
    <row r="6" spans="2:17" ht="15.75" customHeight="1" thickTop="1" x14ac:dyDescent="0.2">
      <c r="B6" s="244"/>
      <c r="C6" s="6" t="s">
        <v>17</v>
      </c>
      <c r="D6" s="99">
        <f>SUM('I b.ogół. i do 30r.ż.'!E7)</f>
        <v>6860</v>
      </c>
      <c r="E6" s="7">
        <f>SUM('II w tym kobiety'!E5)</f>
        <v>3401</v>
      </c>
      <c r="F6" s="32">
        <v>5171</v>
      </c>
      <c r="G6" s="32">
        <v>2395</v>
      </c>
      <c r="N6" s="70">
        <f>SUM(F6:F7)</f>
        <v>12781</v>
      </c>
      <c r="O6" s="70">
        <f>SUM(G6:G7)</f>
        <v>6043</v>
      </c>
      <c r="P6" s="75"/>
      <c r="Q6" s="75"/>
    </row>
    <row r="7" spans="2:17" ht="15.75" customHeight="1" thickBot="1" x14ac:dyDescent="0.25">
      <c r="B7" s="233"/>
      <c r="C7" s="68" t="s">
        <v>18</v>
      </c>
      <c r="D7" s="100">
        <f>SUM('I b.ogół. i do 30r.ż.'!E8)</f>
        <v>14441</v>
      </c>
      <c r="E7" s="9">
        <f>SUM('II w tym kobiety'!E6)</f>
        <v>7108</v>
      </c>
      <c r="F7" s="33">
        <v>7610</v>
      </c>
      <c r="G7" s="33">
        <v>3648</v>
      </c>
      <c r="I7" s="70">
        <f>SUM(D6:D7)</f>
        <v>21301</v>
      </c>
      <c r="J7" s="70">
        <f>SUM(E6:E7)</f>
        <v>10509</v>
      </c>
      <c r="K7" s="70">
        <f>SUM(F6:F7)</f>
        <v>12781</v>
      </c>
      <c r="L7" s="70">
        <f>SUM(G6:G7)</f>
        <v>6043</v>
      </c>
      <c r="N7" s="71"/>
      <c r="O7" s="71"/>
      <c r="P7" s="71"/>
      <c r="Q7" s="71"/>
    </row>
    <row r="8" spans="2:17" ht="13.5" customHeight="1" thickTop="1" x14ac:dyDescent="0.2">
      <c r="B8" s="245" t="s">
        <v>51</v>
      </c>
      <c r="C8" s="6" t="s">
        <v>19</v>
      </c>
      <c r="D8" s="99">
        <f>SUM('I b.ogół. i do 30r.ż.'!E9)</f>
        <v>21</v>
      </c>
      <c r="E8" s="7">
        <f>SUM('II w tym kobiety'!E7)</f>
        <v>9</v>
      </c>
      <c r="F8" s="32">
        <v>13</v>
      </c>
      <c r="G8" s="32">
        <v>5</v>
      </c>
      <c r="N8" s="71"/>
      <c r="O8" s="71"/>
      <c r="P8" s="71"/>
      <c r="Q8" s="71"/>
    </row>
    <row r="9" spans="2:17" ht="15" customHeight="1" x14ac:dyDescent="0.2">
      <c r="B9" s="246"/>
      <c r="C9" s="11" t="s">
        <v>20</v>
      </c>
      <c r="D9" s="101">
        <f>SUM('I b.ogół. i do 30r.ż.'!E10)</f>
        <v>56</v>
      </c>
      <c r="E9" s="12">
        <f>SUM('II w tym kobiety'!E8)</f>
        <v>40</v>
      </c>
      <c r="F9" s="34">
        <v>23</v>
      </c>
      <c r="G9" s="34">
        <v>14</v>
      </c>
      <c r="N9" s="71"/>
      <c r="O9" s="71"/>
      <c r="P9" s="71"/>
      <c r="Q9" s="71"/>
    </row>
    <row r="10" spans="2:17" x14ac:dyDescent="0.2">
      <c r="B10" s="246"/>
      <c r="C10" s="11" t="s">
        <v>21</v>
      </c>
      <c r="D10" s="101">
        <f>SUM('I b.ogół. i do 30r.ż.'!E11)</f>
        <v>1533</v>
      </c>
      <c r="E10" s="12">
        <f>SUM('II w tym kobiety'!E9)</f>
        <v>1066</v>
      </c>
      <c r="F10" s="34">
        <v>1018</v>
      </c>
      <c r="G10" s="34">
        <v>681</v>
      </c>
      <c r="N10" s="71"/>
      <c r="O10" s="71"/>
      <c r="P10" s="71"/>
      <c r="Q10" s="71"/>
    </row>
    <row r="11" spans="2:17" ht="15" customHeight="1" x14ac:dyDescent="0.2">
      <c r="B11" s="246"/>
      <c r="C11" s="11" t="s">
        <v>22</v>
      </c>
      <c r="D11" s="101">
        <f>SUM('I b.ogół. i do 30r.ż.'!E12)</f>
        <v>0</v>
      </c>
      <c r="E11" s="12">
        <f>SUM('II w tym kobiety'!E10)</f>
        <v>0</v>
      </c>
      <c r="F11" s="34">
        <v>0</v>
      </c>
      <c r="G11" s="34">
        <v>0</v>
      </c>
      <c r="N11" s="71"/>
      <c r="O11" s="71"/>
      <c r="P11" s="71"/>
      <c r="Q11" s="71"/>
    </row>
    <row r="12" spans="2:17" ht="15" customHeight="1" x14ac:dyDescent="0.2">
      <c r="B12" s="246"/>
      <c r="C12" s="11" t="s">
        <v>23</v>
      </c>
      <c r="D12" s="101">
        <f>SUM('I b.ogół. i do 30r.ż.'!E13)</f>
        <v>367</v>
      </c>
      <c r="E12" s="12">
        <f>SUM('II w tym kobiety'!E11)</f>
        <v>60</v>
      </c>
      <c r="F12" s="34">
        <v>227</v>
      </c>
      <c r="G12" s="34">
        <v>35</v>
      </c>
      <c r="N12" s="71"/>
      <c r="O12" s="71"/>
      <c r="P12" s="71"/>
      <c r="Q12" s="71"/>
    </row>
    <row r="13" spans="2:17" ht="15.75" customHeight="1" thickBot="1" x14ac:dyDescent="0.25">
      <c r="B13" s="247"/>
      <c r="C13" s="14" t="s">
        <v>24</v>
      </c>
      <c r="D13" s="102">
        <f>SUM('I b.ogół. i do 30r.ż.'!E14)</f>
        <v>7</v>
      </c>
      <c r="E13" s="15">
        <f>SUM('II w tym kobiety'!E12)</f>
        <v>5</v>
      </c>
      <c r="F13" s="37">
        <v>3</v>
      </c>
      <c r="G13" s="37">
        <v>3</v>
      </c>
      <c r="N13" s="71"/>
      <c r="O13" s="71"/>
      <c r="P13" s="71"/>
      <c r="Q13" s="71"/>
    </row>
    <row r="14" spans="2:17" ht="20.25" customHeight="1" thickTop="1" x14ac:dyDescent="0.2">
      <c r="B14" s="248" t="s">
        <v>52</v>
      </c>
      <c r="C14" s="249"/>
      <c r="D14" s="47">
        <f>SUM('I b.ogół. i do 30r.ż.'!E15)</f>
        <v>21818</v>
      </c>
      <c r="E14" s="17">
        <f>SUM('II w tym kobiety'!E13)</f>
        <v>10505</v>
      </c>
      <c r="F14" s="97">
        <v>12901</v>
      </c>
      <c r="G14" s="47">
        <v>5947</v>
      </c>
      <c r="N14" s="75"/>
      <c r="O14" s="75"/>
      <c r="P14" s="75"/>
      <c r="Q14" s="75"/>
    </row>
    <row r="15" spans="2:17" ht="14.25" customHeight="1" thickBot="1" x14ac:dyDescent="0.25">
      <c r="B15" s="255" t="s">
        <v>25</v>
      </c>
      <c r="C15" s="256"/>
      <c r="D15" s="143">
        <f>SUM('I b.ogół. i do 30r.ż.'!E16)</f>
        <v>12556</v>
      </c>
      <c r="E15" s="141">
        <f>SUM('II w tym kobiety'!E14)</f>
        <v>6070</v>
      </c>
      <c r="F15" s="144">
        <v>6983</v>
      </c>
      <c r="G15" s="144">
        <v>3221</v>
      </c>
      <c r="N15" s="70">
        <f>SUM(D16+D19)</f>
        <v>12556</v>
      </c>
      <c r="O15" s="70">
        <f>SUM(E16+E19)</f>
        <v>6070</v>
      </c>
    </row>
    <row r="16" spans="2:17" ht="14.25" customHeight="1" thickTop="1" thickBot="1" x14ac:dyDescent="0.25">
      <c r="B16" s="240" t="s">
        <v>26</v>
      </c>
      <c r="C16" s="241"/>
      <c r="D16" s="103">
        <f>SUM('I b.ogół. i do 30r.ż.'!E17)</f>
        <v>9981</v>
      </c>
      <c r="E16" s="19">
        <f>SUM('II w tym kobiety'!E15)</f>
        <v>4846</v>
      </c>
      <c r="F16" s="35">
        <v>5807</v>
      </c>
      <c r="G16" s="35">
        <v>2740</v>
      </c>
      <c r="N16" s="70">
        <f>SUM(F16+F19)</f>
        <v>6983</v>
      </c>
      <c r="O16" s="70">
        <f>SUM(G16+G19)</f>
        <v>3221</v>
      </c>
    </row>
    <row r="17" spans="2:7" ht="15" customHeight="1" x14ac:dyDescent="0.2">
      <c r="B17" s="229"/>
      <c r="C17" s="21" t="s">
        <v>27</v>
      </c>
      <c r="D17" s="104">
        <f>SUM('I b.ogół. i do 30r.ż.'!E18)</f>
        <v>338</v>
      </c>
      <c r="E17" s="22">
        <f>SUM('II w tym kobiety'!E16)</f>
        <v>77</v>
      </c>
      <c r="F17" s="36">
        <v>141</v>
      </c>
      <c r="G17" s="36">
        <v>27</v>
      </c>
    </row>
    <row r="18" spans="2:7" ht="15.75" customHeight="1" thickBot="1" x14ac:dyDescent="0.25">
      <c r="B18" s="230"/>
      <c r="C18" s="24" t="s">
        <v>28</v>
      </c>
      <c r="D18" s="105">
        <f>SUM('I b.ogół. i do 30r.ż.'!E19)</f>
        <v>969</v>
      </c>
      <c r="E18" s="25">
        <f>SUM('II w tym kobiety'!E17)</f>
        <v>463</v>
      </c>
      <c r="F18" s="48">
        <v>590</v>
      </c>
      <c r="G18" s="48">
        <v>256</v>
      </c>
    </row>
    <row r="19" spans="2:7" ht="13.5" customHeight="1" thickBot="1" x14ac:dyDescent="0.25">
      <c r="B19" s="231" t="s">
        <v>29</v>
      </c>
      <c r="C19" s="232"/>
      <c r="D19" s="106">
        <f>SUM('I b.ogół. i do 30r.ż.'!E20)</f>
        <v>2575</v>
      </c>
      <c r="E19" s="27">
        <f>SUM('II w tym kobiety'!E18)</f>
        <v>1224</v>
      </c>
      <c r="F19" s="49">
        <v>1176</v>
      </c>
      <c r="G19" s="49">
        <v>481</v>
      </c>
    </row>
    <row r="20" spans="2:7" ht="15" customHeight="1" x14ac:dyDescent="0.2">
      <c r="B20" s="229"/>
      <c r="C20" s="21" t="s">
        <v>30</v>
      </c>
      <c r="D20" s="104">
        <f>SUM('I b.ogół. i do 30r.ż.'!E21)</f>
        <v>711</v>
      </c>
      <c r="E20" s="22">
        <f>SUM('II w tym kobiety'!E19)</f>
        <v>382</v>
      </c>
      <c r="F20" s="36">
        <v>386</v>
      </c>
      <c r="G20" s="36">
        <v>184</v>
      </c>
    </row>
    <row r="21" spans="2:7" ht="15" customHeight="1" x14ac:dyDescent="0.2">
      <c r="B21" s="230"/>
      <c r="C21" s="11" t="s">
        <v>31</v>
      </c>
      <c r="D21" s="101">
        <f>SUM('I b.ogół. i do 30r.ż.'!E22)</f>
        <v>269</v>
      </c>
      <c r="E21" s="12">
        <f>SUM('II w tym kobiety'!E20)</f>
        <v>186</v>
      </c>
      <c r="F21" s="34">
        <v>111</v>
      </c>
      <c r="G21" s="34">
        <v>64</v>
      </c>
    </row>
    <row r="22" spans="2:7" ht="15" customHeight="1" x14ac:dyDescent="0.2">
      <c r="B22" s="230"/>
      <c r="C22" s="11" t="s">
        <v>32</v>
      </c>
      <c r="D22" s="101">
        <f>SUM('I b.ogół. i do 30r.ż.'!E23)</f>
        <v>559</v>
      </c>
      <c r="E22" s="12">
        <f>SUM('II w tym kobiety'!E21)</f>
        <v>198</v>
      </c>
      <c r="F22" s="34">
        <v>228</v>
      </c>
      <c r="G22" s="34">
        <v>66</v>
      </c>
    </row>
    <row r="23" spans="2:7" ht="15" customHeight="1" x14ac:dyDescent="0.2">
      <c r="B23" s="230"/>
      <c r="C23" s="77" t="s">
        <v>61</v>
      </c>
      <c r="D23" s="170">
        <f>SUM('I b.ogół. i do 30r.ż.'!E24)</f>
        <v>9</v>
      </c>
      <c r="E23" s="78">
        <f>SUM('II w tym kobiety'!E22)</f>
        <v>4</v>
      </c>
      <c r="F23" s="171">
        <v>2</v>
      </c>
      <c r="G23" s="171">
        <v>1</v>
      </c>
    </row>
    <row r="24" spans="2:7" ht="15" customHeight="1" x14ac:dyDescent="0.2">
      <c r="B24" s="230"/>
      <c r="C24" s="11" t="s">
        <v>33</v>
      </c>
      <c r="D24" s="101">
        <f>SUM('I b.ogół. i do 30r.ż.'!E25)</f>
        <v>461</v>
      </c>
      <c r="E24" s="12">
        <f>SUM('II w tym kobiety'!E23)</f>
        <v>170</v>
      </c>
      <c r="F24" s="34">
        <v>256</v>
      </c>
      <c r="G24" s="34">
        <v>79</v>
      </c>
    </row>
    <row r="25" spans="2:7" ht="15" customHeight="1" x14ac:dyDescent="0.2">
      <c r="B25" s="230"/>
      <c r="C25" s="77" t="s">
        <v>62</v>
      </c>
      <c r="D25" s="170">
        <f>SUM('I b.ogół. i do 30r.ż.'!E26)</f>
        <v>525</v>
      </c>
      <c r="E25" s="78">
        <f>SUM('II w tym kobiety'!E24)</f>
        <v>258</v>
      </c>
      <c r="F25" s="171">
        <v>168</v>
      </c>
      <c r="G25" s="171">
        <v>73</v>
      </c>
    </row>
    <row r="26" spans="2:7" ht="12.75" customHeight="1" x14ac:dyDescent="0.2">
      <c r="B26" s="230"/>
      <c r="C26" s="77" t="s">
        <v>63</v>
      </c>
      <c r="D26" s="170">
        <f>SUM('I b.ogół. i do 30r.ż.'!E27)</f>
        <v>31</v>
      </c>
      <c r="E26" s="78">
        <f>SUM('II w tym kobiety'!E25)</f>
        <v>18</v>
      </c>
      <c r="F26" s="171">
        <v>19</v>
      </c>
      <c r="G26" s="171">
        <v>9</v>
      </c>
    </row>
    <row r="27" spans="2:7" ht="15" customHeight="1" x14ac:dyDescent="0.2">
      <c r="B27" s="230"/>
      <c r="C27" s="165" t="s">
        <v>34</v>
      </c>
      <c r="D27" s="168">
        <f>SUM('I b.ogół. i do 30r.ż.'!E28)</f>
        <v>0</v>
      </c>
      <c r="E27" s="166">
        <f>SUM('II w tym kobiety'!E26)</f>
        <v>0</v>
      </c>
      <c r="F27" s="169">
        <v>0</v>
      </c>
      <c r="G27" s="169">
        <v>0</v>
      </c>
    </row>
    <row r="28" spans="2:7" ht="16.5" customHeight="1" x14ac:dyDescent="0.2">
      <c r="B28" s="230"/>
      <c r="C28" s="165" t="s">
        <v>44</v>
      </c>
      <c r="D28" s="168">
        <f>SUM('I b.ogół. i do 30r.ż.'!E29)</f>
        <v>0</v>
      </c>
      <c r="E28" s="166">
        <f>SUM('II w tym kobiety'!E27)</f>
        <v>0</v>
      </c>
      <c r="F28" s="169">
        <v>0</v>
      </c>
      <c r="G28" s="169">
        <v>0</v>
      </c>
    </row>
    <row r="29" spans="2:7" ht="15.75" customHeight="1" x14ac:dyDescent="0.2">
      <c r="B29" s="230"/>
      <c r="C29" s="165" t="s">
        <v>45</v>
      </c>
      <c r="D29" s="168">
        <f>SUM('I b.ogół. i do 30r.ż.'!E30)</f>
        <v>0</v>
      </c>
      <c r="E29" s="166">
        <f>SUM('II w tym kobiety'!E28)</f>
        <v>0</v>
      </c>
      <c r="F29" s="169">
        <v>0</v>
      </c>
      <c r="G29" s="169">
        <v>0</v>
      </c>
    </row>
    <row r="30" spans="2:7" ht="33.75" customHeight="1" x14ac:dyDescent="0.2">
      <c r="B30" s="230"/>
      <c r="C30" s="42" t="s">
        <v>64</v>
      </c>
      <c r="D30" s="61"/>
      <c r="E30" s="63"/>
      <c r="F30" s="62"/>
      <c r="G30" s="62"/>
    </row>
    <row r="31" spans="2:7" ht="12.75" customHeight="1" thickBot="1" x14ac:dyDescent="0.25">
      <c r="B31" s="233"/>
      <c r="C31" s="14" t="s">
        <v>35</v>
      </c>
      <c r="D31" s="102">
        <f>SUM('I b.ogół. i do 30r.ż.'!E32)</f>
        <v>19</v>
      </c>
      <c r="E31" s="15">
        <f>SUM('II w tym kobiety'!E30)</f>
        <v>12</v>
      </c>
      <c r="F31" s="37">
        <v>8</v>
      </c>
      <c r="G31" s="37">
        <v>6</v>
      </c>
    </row>
    <row r="32" spans="2:7" ht="15" customHeight="1" thickTop="1" x14ac:dyDescent="0.2">
      <c r="B32" s="234" t="s">
        <v>67</v>
      </c>
      <c r="C32" s="235"/>
      <c r="D32" s="145">
        <f>SUM('I b.ogół. i do 30r.ż.'!E33)</f>
        <v>400</v>
      </c>
      <c r="E32" s="133">
        <f>SUM('II w tym kobiety'!E31)</f>
        <v>66</v>
      </c>
      <c r="F32" s="146">
        <v>251</v>
      </c>
      <c r="G32" s="145">
        <v>38</v>
      </c>
    </row>
    <row r="33" spans="2:7" ht="15.75" customHeight="1" x14ac:dyDescent="0.2">
      <c r="B33" s="199" t="s">
        <v>65</v>
      </c>
      <c r="C33" s="200"/>
      <c r="D33" s="172">
        <f>SUM('I b.ogół. i do 30r.ż.'!E34)</f>
        <v>142</v>
      </c>
      <c r="E33" s="131">
        <f>SUM('II w tym kobiety'!E32)</f>
        <v>26</v>
      </c>
      <c r="F33" s="173">
        <v>86</v>
      </c>
      <c r="G33" s="172">
        <v>14</v>
      </c>
    </row>
    <row r="34" spans="2:7" ht="24.75" customHeight="1" x14ac:dyDescent="0.2">
      <c r="B34" s="227" t="s">
        <v>55</v>
      </c>
      <c r="C34" s="228"/>
      <c r="D34" s="147">
        <f>SUM('I b.ogół. i do 30r.ż.'!E35)</f>
        <v>2464</v>
      </c>
      <c r="E34" s="135">
        <f>SUM('II w tym kobiety'!E33)</f>
        <v>1604</v>
      </c>
      <c r="F34" s="148">
        <v>1631</v>
      </c>
      <c r="G34" s="147">
        <v>1026</v>
      </c>
    </row>
    <row r="35" spans="2:7" ht="15" customHeight="1" x14ac:dyDescent="0.2">
      <c r="B35" s="199" t="s">
        <v>66</v>
      </c>
      <c r="C35" s="200"/>
      <c r="D35" s="170">
        <f>SUM('I b.ogół. i do 30r.ż.'!E36)</f>
        <v>4</v>
      </c>
      <c r="E35" s="78">
        <f>SUM('II w tym kobiety'!E34)</f>
        <v>3</v>
      </c>
      <c r="F35" s="171">
        <v>2</v>
      </c>
      <c r="G35" s="171">
        <v>1</v>
      </c>
    </row>
    <row r="36" spans="2:7" ht="17.25" customHeight="1" thickBot="1" x14ac:dyDescent="0.25">
      <c r="B36" s="207" t="s">
        <v>49</v>
      </c>
      <c r="C36" s="208"/>
      <c r="D36" s="149">
        <f>SUM('I b.ogół. i do 30r.ż.'!E37)</f>
        <v>0</v>
      </c>
      <c r="E36" s="137">
        <f>SUM('II w tym kobiety'!E35)</f>
        <v>0</v>
      </c>
      <c r="F36" s="150">
        <v>0</v>
      </c>
      <c r="G36" s="150">
        <v>0</v>
      </c>
    </row>
    <row r="37" spans="2:7" ht="16.5" customHeight="1" thickTop="1" x14ac:dyDescent="0.2">
      <c r="B37" s="209" t="s">
        <v>36</v>
      </c>
      <c r="C37" s="210"/>
      <c r="D37" s="151">
        <f>SUM('I b.ogół. i do 30r.ż.'!E38)</f>
        <v>34</v>
      </c>
      <c r="E37" s="139">
        <f>SUM('II w tym kobiety'!E36)</f>
        <v>23</v>
      </c>
      <c r="F37" s="152">
        <v>12</v>
      </c>
      <c r="G37" s="152">
        <v>7</v>
      </c>
    </row>
    <row r="38" spans="2:7" ht="18" customHeight="1" thickBot="1" x14ac:dyDescent="0.25">
      <c r="B38" s="211" t="s">
        <v>46</v>
      </c>
      <c r="C38" s="212"/>
      <c r="D38" s="107">
        <f>SUM('I b.ogół. i do 30r.ż.'!E39)</f>
        <v>1</v>
      </c>
      <c r="E38" s="29">
        <f>SUM('II w tym kobiety'!E37)</f>
        <v>1</v>
      </c>
      <c r="F38" s="38">
        <v>0</v>
      </c>
      <c r="G38" s="38">
        <v>0</v>
      </c>
    </row>
    <row r="39" spans="2:7" ht="18" customHeight="1" thickTop="1" thickBot="1" x14ac:dyDescent="0.25">
      <c r="B39" s="213" t="s">
        <v>37</v>
      </c>
      <c r="C39" s="214"/>
      <c r="D39" s="143">
        <f>SUM('I b.ogół. i do 30r.ż.'!E40)</f>
        <v>0</v>
      </c>
      <c r="E39" s="141">
        <f>SUM('II w tym kobiety'!E38)</f>
        <v>0</v>
      </c>
      <c r="F39" s="144">
        <v>0</v>
      </c>
      <c r="G39" s="144">
        <v>0</v>
      </c>
    </row>
    <row r="40" spans="2:7" ht="25.5" customHeight="1" thickTop="1" thickBot="1" x14ac:dyDescent="0.25">
      <c r="B40" s="253" t="s">
        <v>38</v>
      </c>
      <c r="C40" s="254"/>
      <c r="D40" s="161">
        <f>SUM('I b.ogół. i do 30r.ż.'!E41)</f>
        <v>328</v>
      </c>
      <c r="E40" s="157">
        <f>SUM('II w tym kobiety'!E39)</f>
        <v>120</v>
      </c>
      <c r="F40" s="162">
        <v>215</v>
      </c>
      <c r="G40" s="162">
        <v>82</v>
      </c>
    </row>
    <row r="41" spans="2:7" ht="15.75" customHeight="1" thickBot="1" x14ac:dyDescent="0.25">
      <c r="B41" s="252" t="s">
        <v>39</v>
      </c>
      <c r="C41" s="216"/>
      <c r="D41" s="161">
        <f>SUM('I b.ogół. i do 30r.ż.'!E42)</f>
        <v>3353</v>
      </c>
      <c r="E41" s="157">
        <f>SUM('II w tym kobiety'!E40)</f>
        <v>1219</v>
      </c>
      <c r="F41" s="162">
        <v>2212</v>
      </c>
      <c r="G41" s="162">
        <v>796</v>
      </c>
    </row>
    <row r="42" spans="2:7" ht="14.25" customHeight="1" thickBot="1" x14ac:dyDescent="0.25">
      <c r="B42" s="250" t="s">
        <v>40</v>
      </c>
      <c r="C42" s="251"/>
      <c r="D42" s="163">
        <f>SUM('I b.ogół. i do 30r.ż.'!E43)</f>
        <v>1785</v>
      </c>
      <c r="E42" s="159">
        <f>SUM('II w tym kobiety'!E41)</f>
        <v>943</v>
      </c>
      <c r="F42" s="164">
        <v>1117</v>
      </c>
      <c r="G42" s="164">
        <v>550</v>
      </c>
    </row>
    <row r="43" spans="2:7" ht="18" customHeight="1" thickTop="1" x14ac:dyDescent="0.2">
      <c r="B43" s="223" t="s">
        <v>41</v>
      </c>
      <c r="C43" s="224"/>
      <c r="D43" s="105">
        <f>SUM('I b.ogół. i do 30r.ż.'!E44)</f>
        <v>26</v>
      </c>
      <c r="E43" s="25">
        <f>SUM('II w tym kobiety'!E42)</f>
        <v>17</v>
      </c>
      <c r="F43" s="48">
        <v>17</v>
      </c>
      <c r="G43" s="48">
        <v>12</v>
      </c>
    </row>
    <row r="44" spans="2:7" ht="18" customHeight="1" x14ac:dyDescent="0.2">
      <c r="B44" s="201" t="s">
        <v>57</v>
      </c>
      <c r="C44" s="202"/>
      <c r="D44" s="108"/>
      <c r="E44" s="64"/>
      <c r="F44" s="65"/>
      <c r="G44" s="65"/>
    </row>
    <row r="45" spans="2:7" ht="18.75" customHeight="1" x14ac:dyDescent="0.2">
      <c r="B45" s="225" t="s">
        <v>42</v>
      </c>
      <c r="C45" s="226"/>
      <c r="D45" s="105">
        <f>SUM('I b.ogół. i do 30r.ż.'!E46)</f>
        <v>32</v>
      </c>
      <c r="E45" s="25">
        <f>SUM('II w tym kobiety'!E44)</f>
        <v>16</v>
      </c>
      <c r="F45" s="48">
        <v>20</v>
      </c>
      <c r="G45" s="48">
        <v>8</v>
      </c>
    </row>
    <row r="46" spans="2:7" ht="17.25" customHeight="1" x14ac:dyDescent="0.2">
      <c r="B46" s="203" t="s">
        <v>58</v>
      </c>
      <c r="C46" s="204"/>
      <c r="D46" s="109"/>
      <c r="E46" s="110"/>
      <c r="F46" s="66"/>
      <c r="G46" s="66"/>
    </row>
    <row r="47" spans="2:7" ht="18" customHeight="1" thickBot="1" x14ac:dyDescent="0.25">
      <c r="B47" s="205" t="s">
        <v>43</v>
      </c>
      <c r="C47" s="206"/>
      <c r="D47" s="100">
        <f>SUM('I b.ogół. i do 30r.ż.'!E48)</f>
        <v>840</v>
      </c>
      <c r="E47" s="9">
        <f>SUM('II w tym kobiety'!E46)</f>
        <v>427</v>
      </c>
      <c r="F47" s="33">
        <v>443</v>
      </c>
      <c r="G47" s="33">
        <v>207</v>
      </c>
    </row>
    <row r="48" spans="2:7" ht="9.75" customHeight="1" thickTop="1" x14ac:dyDescent="0.25">
      <c r="B48" s="69"/>
      <c r="C48" s="2"/>
      <c r="D48" s="2"/>
      <c r="E48" s="2"/>
      <c r="F48" s="2"/>
      <c r="G48" s="2"/>
    </row>
    <row r="49" spans="2:7" ht="15.75" customHeight="1" thickBot="1" x14ac:dyDescent="0.3">
      <c r="B49" s="3" t="s">
        <v>53</v>
      </c>
      <c r="C49" s="69"/>
      <c r="D49" s="69"/>
      <c r="E49" s="69"/>
      <c r="F49" s="69"/>
      <c r="G49" s="69"/>
    </row>
    <row r="50" spans="2:7" ht="13.5" thickBot="1" x14ac:dyDescent="0.25">
      <c r="B50" s="215" t="s">
        <v>69</v>
      </c>
      <c r="C50" s="216"/>
      <c r="D50" s="154">
        <f>SUM(D40:D42)</f>
        <v>5466</v>
      </c>
      <c r="E50" s="154">
        <f>SUM(E40:E42)</f>
        <v>2282</v>
      </c>
      <c r="F50" s="156">
        <f>SUM(F40:F42)</f>
        <v>3544</v>
      </c>
      <c r="G50" s="156">
        <f>SUM(G40:G42)</f>
        <v>1428</v>
      </c>
    </row>
    <row r="51" spans="2:7" ht="15.75" thickBot="1" x14ac:dyDescent="0.3">
      <c r="B51" s="3" t="s">
        <v>59</v>
      </c>
      <c r="C51" s="69"/>
      <c r="D51" s="69"/>
      <c r="E51" s="69"/>
      <c r="F51" s="69"/>
      <c r="G51" s="69"/>
    </row>
    <row r="52" spans="2:7" ht="13.5" thickBot="1" x14ac:dyDescent="0.25">
      <c r="B52" s="197" t="s">
        <v>60</v>
      </c>
      <c r="C52" s="198"/>
      <c r="D52" s="126">
        <f>SUM(D23,D25:D26,D33,D35)</f>
        <v>711</v>
      </c>
      <c r="E52" s="126">
        <f>SUM(E23,E25:E26,E33,E35)</f>
        <v>309</v>
      </c>
      <c r="F52" s="153">
        <f>SUM(F23,F25:F26,F33,F35)</f>
        <v>277</v>
      </c>
      <c r="G52" s="153">
        <f>SUM(G23,G25:G26,G33,G35)</f>
        <v>98</v>
      </c>
    </row>
    <row r="53" spans="2:7" ht="13.5" thickBot="1" x14ac:dyDescent="0.25">
      <c r="B53" s="197" t="s">
        <v>68</v>
      </c>
      <c r="C53" s="198"/>
      <c r="D53" s="126">
        <f>SUM(D23,D25:D26)</f>
        <v>565</v>
      </c>
      <c r="E53" s="126">
        <f t="shared" ref="E53:F53" si="0">SUM(E23,E25:E26)</f>
        <v>280</v>
      </c>
      <c r="F53" s="153">
        <f t="shared" si="0"/>
        <v>189</v>
      </c>
      <c r="G53" s="153">
        <f>SUM(G23,G25:G26)</f>
        <v>83</v>
      </c>
    </row>
    <row r="54" spans="2:7" ht="16.5" customHeight="1" x14ac:dyDescent="0.25">
      <c r="B54" s="51" t="str">
        <f>T('I b.ogół. i do 30r.ż.'!B55)</f>
        <v>*      Liczby zawarte w zestawieniu - w okresie styczeń - lipiec 2023 r.</v>
      </c>
      <c r="C54" s="51"/>
      <c r="D54" s="69"/>
      <c r="E54" s="69"/>
      <c r="F54" s="69"/>
    </row>
    <row r="55" spans="2:7" ht="16.5" customHeight="1" x14ac:dyDescent="0.25">
      <c r="B55" s="52" t="s">
        <v>72</v>
      </c>
      <c r="C55" s="51" t="s">
        <v>98</v>
      </c>
      <c r="D55" s="69"/>
      <c r="E55" s="69"/>
      <c r="F55" s="69"/>
    </row>
    <row r="56" spans="2:7" ht="15.75" customHeight="1" x14ac:dyDescent="0.25">
      <c r="B56" s="52">
        <v>2</v>
      </c>
      <c r="C56" s="51" t="s">
        <v>92</v>
      </c>
      <c r="D56" s="69"/>
      <c r="E56" s="69"/>
      <c r="F56" s="69"/>
    </row>
    <row r="57" spans="2:7" ht="15" customHeight="1" x14ac:dyDescent="0.25">
      <c r="B57" s="52">
        <v>3</v>
      </c>
      <c r="C57" s="51" t="s">
        <v>93</v>
      </c>
      <c r="D57" s="69"/>
      <c r="E57" s="69"/>
      <c r="F57" s="69"/>
    </row>
    <row r="58" spans="2:7" ht="16.5" customHeight="1" x14ac:dyDescent="0.25">
      <c r="B58" s="52">
        <v>4</v>
      </c>
      <c r="C58" s="51" t="s">
        <v>94</v>
      </c>
      <c r="D58" s="69"/>
      <c r="E58" s="69"/>
      <c r="F58" s="69"/>
    </row>
    <row r="59" spans="2:7" ht="18" customHeight="1" x14ac:dyDescent="0.25">
      <c r="B59" s="52">
        <v>5</v>
      </c>
      <c r="C59" s="51" t="s">
        <v>95</v>
      </c>
      <c r="D59" s="69"/>
      <c r="E59" s="69"/>
      <c r="F59" s="69"/>
    </row>
    <row r="60" spans="2:7" ht="15" x14ac:dyDescent="0.25">
      <c r="B60" s="51"/>
      <c r="C60" s="53" t="s">
        <v>96</v>
      </c>
      <c r="D60" s="69"/>
      <c r="E60" s="69"/>
      <c r="F60" s="69"/>
    </row>
    <row r="61" spans="2:7" ht="15" x14ac:dyDescent="0.25">
      <c r="B61" s="51"/>
      <c r="C61" s="53" t="s">
        <v>78</v>
      </c>
      <c r="D61" s="69"/>
      <c r="E61" s="69"/>
      <c r="F61" s="69"/>
    </row>
    <row r="62" spans="2:7" ht="15" x14ac:dyDescent="0.25">
      <c r="B62" s="2"/>
      <c r="C62" s="115" t="s">
        <v>97</v>
      </c>
      <c r="D62" s="69"/>
      <c r="E62" s="69"/>
      <c r="F62" s="69"/>
    </row>
  </sheetData>
  <mergeCells count="33">
    <mergeCell ref="B15:C15"/>
    <mergeCell ref="B16:C16"/>
    <mergeCell ref="B17:B18"/>
    <mergeCell ref="B19:C19"/>
    <mergeCell ref="F2:G2"/>
    <mergeCell ref="F3:G3"/>
    <mergeCell ref="B5:C5"/>
    <mergeCell ref="B8:B13"/>
    <mergeCell ref="B14:C14"/>
    <mergeCell ref="B6:B7"/>
    <mergeCell ref="B2:C4"/>
    <mergeCell ref="D2:E2"/>
    <mergeCell ref="D3:E3"/>
    <mergeCell ref="B37:C37"/>
    <mergeCell ref="B38:C38"/>
    <mergeCell ref="B39:C39"/>
    <mergeCell ref="B40:C40"/>
    <mergeCell ref="B20:B31"/>
    <mergeCell ref="B32:C32"/>
    <mergeCell ref="B33:C33"/>
    <mergeCell ref="B34:C34"/>
    <mergeCell ref="B35:C35"/>
    <mergeCell ref="B36:C36"/>
    <mergeCell ref="B41:C41"/>
    <mergeCell ref="B42:C42"/>
    <mergeCell ref="B43:C43"/>
    <mergeCell ref="B44:C44"/>
    <mergeCell ref="B45:C45"/>
    <mergeCell ref="B46:C46"/>
    <mergeCell ref="B47:C47"/>
    <mergeCell ref="B50:C50"/>
    <mergeCell ref="B52:C52"/>
    <mergeCell ref="B53:C53"/>
  </mergeCells>
  <printOptions horizontalCentered="1" verticalCentered="1"/>
  <pageMargins left="0" right="0" top="0" bottom="0" header="0" footer="0"/>
  <pageSetup paperSize="9" scale="7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7" tint="0.79998168889431442"/>
  </sheetPr>
  <dimension ref="B1:K22"/>
  <sheetViews>
    <sheetView zoomScale="130" zoomScaleNormal="130" workbookViewId="0">
      <selection activeCell="B1" sqref="B1"/>
    </sheetView>
  </sheetViews>
  <sheetFormatPr defaultRowHeight="15" x14ac:dyDescent="0.25"/>
  <cols>
    <col min="1" max="1" width="1.5703125" style="69" customWidth="1"/>
    <col min="2" max="2" width="25.85546875" style="69" customWidth="1"/>
    <col min="3" max="3" width="8.42578125" style="69" customWidth="1"/>
    <col min="4" max="4" width="8.7109375" style="69" customWidth="1"/>
    <col min="5" max="5" width="9.85546875" style="69" customWidth="1"/>
    <col min="6" max="6" width="8.7109375" style="69" customWidth="1"/>
    <col min="7" max="7" width="8.5703125" style="69" customWidth="1"/>
    <col min="8" max="8" width="8.85546875" style="69" customWidth="1"/>
    <col min="9" max="9" width="8.5703125" style="69" customWidth="1"/>
    <col min="10" max="10" width="8.85546875" style="69" customWidth="1"/>
    <col min="11" max="16384" width="9.140625" style="69"/>
  </cols>
  <sheetData>
    <row r="1" spans="2:11" ht="13.5" customHeight="1" x14ac:dyDescent="0.25">
      <c r="B1" s="3" t="s">
        <v>85</v>
      </c>
      <c r="C1" s="2"/>
      <c r="D1" s="2"/>
      <c r="E1" s="2"/>
      <c r="F1" s="2"/>
      <c r="G1" s="2"/>
      <c r="H1" s="2"/>
      <c r="I1" s="2"/>
      <c r="J1" s="2"/>
    </row>
    <row r="2" spans="2:11" ht="12.75" customHeight="1" thickBot="1" x14ac:dyDescent="0.3">
      <c r="B2" s="31" t="s">
        <v>87</v>
      </c>
      <c r="C2" s="2"/>
      <c r="D2" s="2"/>
      <c r="E2" s="2"/>
      <c r="F2" s="2"/>
      <c r="G2" s="2"/>
      <c r="H2" s="2"/>
      <c r="I2" s="2"/>
      <c r="J2" s="2"/>
    </row>
    <row r="3" spans="2:11" ht="15.75" customHeight="1" x14ac:dyDescent="0.25">
      <c r="B3" s="175" t="s">
        <v>0</v>
      </c>
      <c r="C3" s="275" t="s">
        <v>2</v>
      </c>
      <c r="D3" s="276"/>
      <c r="E3" s="275"/>
      <c r="F3" s="279"/>
      <c r="G3" s="283" t="s">
        <v>4</v>
      </c>
      <c r="H3" s="283"/>
      <c r="I3" s="283"/>
      <c r="J3" s="284"/>
    </row>
    <row r="4" spans="2:11" ht="20.25" customHeight="1" x14ac:dyDescent="0.25">
      <c r="B4" s="176" t="s">
        <v>1</v>
      </c>
      <c r="C4" s="277"/>
      <c r="D4" s="278"/>
      <c r="E4" s="277" t="s">
        <v>3</v>
      </c>
      <c r="F4" s="280"/>
      <c r="G4" s="285" t="s">
        <v>81</v>
      </c>
      <c r="H4" s="285"/>
      <c r="I4" s="285"/>
      <c r="J4" s="286"/>
    </row>
    <row r="5" spans="2:11" ht="14.25" customHeight="1" x14ac:dyDescent="0.25">
      <c r="B5" s="177"/>
      <c r="C5" s="277"/>
      <c r="D5" s="278"/>
      <c r="E5" s="281"/>
      <c r="F5" s="282"/>
      <c r="G5" s="287" t="s">
        <v>5</v>
      </c>
      <c r="H5" s="288"/>
      <c r="I5" s="288" t="s">
        <v>6</v>
      </c>
      <c r="J5" s="290"/>
    </row>
    <row r="6" spans="2:11" ht="15" customHeight="1" x14ac:dyDescent="0.25">
      <c r="B6" s="177"/>
      <c r="C6" s="277"/>
      <c r="D6" s="278"/>
      <c r="E6" s="281"/>
      <c r="F6" s="282"/>
      <c r="G6" s="278"/>
      <c r="H6" s="289"/>
      <c r="I6" s="289" t="s">
        <v>7</v>
      </c>
      <c r="J6" s="291"/>
    </row>
    <row r="7" spans="2:11" ht="15.75" customHeight="1" x14ac:dyDescent="0.25">
      <c r="B7" s="177"/>
      <c r="C7" s="270" t="s">
        <v>76</v>
      </c>
      <c r="D7" s="270"/>
      <c r="E7" s="270"/>
      <c r="F7" s="271"/>
      <c r="G7" s="272" t="s">
        <v>77</v>
      </c>
      <c r="H7" s="273"/>
      <c r="I7" s="273"/>
      <c r="J7" s="274"/>
      <c r="K7" s="1"/>
    </row>
    <row r="8" spans="2:11" ht="16.5" customHeight="1" thickBot="1" x14ac:dyDescent="0.3">
      <c r="B8" s="178"/>
      <c r="C8" s="111" t="s">
        <v>8</v>
      </c>
      <c r="D8" s="112" t="s">
        <v>9</v>
      </c>
      <c r="E8" s="112" t="s">
        <v>8</v>
      </c>
      <c r="F8" s="113" t="s">
        <v>9</v>
      </c>
      <c r="G8" s="111" t="s">
        <v>8</v>
      </c>
      <c r="H8" s="112" t="s">
        <v>9</v>
      </c>
      <c r="I8" s="112" t="s">
        <v>8</v>
      </c>
      <c r="J8" s="114" t="s">
        <v>9</v>
      </c>
    </row>
    <row r="9" spans="2:11" ht="24.75" customHeight="1" x14ac:dyDescent="0.25">
      <c r="B9" s="82" t="s">
        <v>5</v>
      </c>
      <c r="C9" s="85">
        <v>52350</v>
      </c>
      <c r="D9" s="86">
        <v>25865</v>
      </c>
      <c r="E9" s="86">
        <v>32025</v>
      </c>
      <c r="F9" s="87">
        <v>15858</v>
      </c>
      <c r="G9" s="85">
        <v>68739</v>
      </c>
      <c r="H9" s="86">
        <v>35919</v>
      </c>
      <c r="I9" s="86">
        <v>10157</v>
      </c>
      <c r="J9" s="88">
        <v>5291</v>
      </c>
    </row>
    <row r="10" spans="2:11" ht="23.25" customHeight="1" x14ac:dyDescent="0.25">
      <c r="B10" s="83" t="s">
        <v>10</v>
      </c>
      <c r="C10" s="89">
        <v>21301</v>
      </c>
      <c r="D10" s="90">
        <v>10509</v>
      </c>
      <c r="E10" s="90">
        <v>12556</v>
      </c>
      <c r="F10" s="91">
        <v>6070</v>
      </c>
      <c r="G10" s="89">
        <v>17577</v>
      </c>
      <c r="H10" s="90">
        <v>9701</v>
      </c>
      <c r="I10" s="90">
        <v>2130</v>
      </c>
      <c r="J10" s="92">
        <v>1232</v>
      </c>
    </row>
    <row r="11" spans="2:11" ht="23.25" customHeight="1" thickBot="1" x14ac:dyDescent="0.3">
      <c r="B11" s="84" t="s">
        <v>11</v>
      </c>
      <c r="C11" s="93">
        <v>12781</v>
      </c>
      <c r="D11" s="94">
        <v>6043</v>
      </c>
      <c r="E11" s="94">
        <v>6983</v>
      </c>
      <c r="F11" s="95">
        <v>3221</v>
      </c>
      <c r="G11" s="93">
        <v>8934</v>
      </c>
      <c r="H11" s="94">
        <v>4417</v>
      </c>
      <c r="I11" s="94">
        <v>653</v>
      </c>
      <c r="J11" s="96">
        <v>303</v>
      </c>
    </row>
    <row r="12" spans="2:11" ht="24" customHeight="1" thickTop="1" x14ac:dyDescent="0.25">
      <c r="B12" s="179" t="s">
        <v>70</v>
      </c>
      <c r="C12" s="181">
        <f>SUM(C10/C9*100)</f>
        <v>40.689589302769818</v>
      </c>
      <c r="D12" s="182">
        <f t="shared" ref="D12:E12" si="0">SUM(D10/D9*100)</f>
        <v>40.630195244538953</v>
      </c>
      <c r="E12" s="182">
        <f t="shared" si="0"/>
        <v>39.206869633099139</v>
      </c>
      <c r="F12" s="183">
        <f>SUM(F10/F9*100)</f>
        <v>38.277210240887882</v>
      </c>
      <c r="G12" s="184">
        <f>SUM(G10/G9*100)</f>
        <v>25.570636756426484</v>
      </c>
      <c r="H12" s="185">
        <f>SUM(H10/H9*100)</f>
        <v>27.00799020017261</v>
      </c>
      <c r="I12" s="185">
        <f>SUM(I10/I9*100)</f>
        <v>20.970759082406225</v>
      </c>
      <c r="J12" s="186">
        <f>SUM(J10/J9*100)</f>
        <v>23.284823284823286</v>
      </c>
    </row>
    <row r="13" spans="2:11" ht="26.25" customHeight="1" thickBot="1" x14ac:dyDescent="0.3">
      <c r="B13" s="180" t="s">
        <v>71</v>
      </c>
      <c r="C13" s="189">
        <f>SUM(C11/C9*100)</f>
        <v>24.414517669531996</v>
      </c>
      <c r="D13" s="188">
        <f t="shared" ref="D13:E13" si="1">SUM(D11/D9*100)</f>
        <v>23.363618789870479</v>
      </c>
      <c r="E13" s="188">
        <f t="shared" si="1"/>
        <v>21.804839968774395</v>
      </c>
      <c r="F13" s="190">
        <f>SUM(F11/F9*100)</f>
        <v>20.311514692899483</v>
      </c>
      <c r="G13" s="189">
        <f>SUM(G11/G9*100)</f>
        <v>12.996988609086547</v>
      </c>
      <c r="H13" s="188">
        <f>SUM(H11/H9*100)</f>
        <v>12.297112948578746</v>
      </c>
      <c r="I13" s="188">
        <f>SUM(I11/I9*100)</f>
        <v>6.4290636999113913</v>
      </c>
      <c r="J13" s="187">
        <f>SUM(J11/J9*100)</f>
        <v>5.7267057267057266</v>
      </c>
    </row>
    <row r="14" spans="2:11" ht="13.5" customHeight="1" x14ac:dyDescent="0.25">
      <c r="B14" s="50" t="s">
        <v>73</v>
      </c>
      <c r="C14" s="55" t="str">
        <f>T('I b.ogół. i do 30r.ż.'!B55)</f>
        <v>*      Liczby zawarte w zestawieniu - w okresie styczeń - lipiec 2023 r.</v>
      </c>
    </row>
    <row r="15" spans="2:11" ht="13.5" customHeight="1" x14ac:dyDescent="0.25">
      <c r="B15" s="50" t="s">
        <v>74</v>
      </c>
      <c r="C15" s="54" t="s">
        <v>101</v>
      </c>
      <c r="I15" s="117"/>
    </row>
    <row r="16" spans="2:11" ht="14.25" customHeight="1" x14ac:dyDescent="0.25">
      <c r="C16" s="50" t="s">
        <v>86</v>
      </c>
      <c r="D16" s="76"/>
      <c r="I16" s="118"/>
    </row>
    <row r="17" spans="2:5" ht="12.75" customHeight="1" x14ac:dyDescent="0.25">
      <c r="B17" s="55" t="s">
        <v>88</v>
      </c>
      <c r="C17" s="76"/>
    </row>
    <row r="18" spans="2:5" ht="12.75" customHeight="1" x14ac:dyDescent="0.25">
      <c r="B18" s="50" t="s">
        <v>89</v>
      </c>
      <c r="C18" s="56"/>
    </row>
    <row r="19" spans="2:5" ht="13.5" customHeight="1" x14ac:dyDescent="0.25">
      <c r="B19" s="81"/>
      <c r="C19" s="56"/>
    </row>
    <row r="20" spans="2:5" x14ac:dyDescent="0.25">
      <c r="C20" s="56"/>
    </row>
    <row r="21" spans="2:5" x14ac:dyDescent="0.25">
      <c r="C21" s="56"/>
      <c r="E21" s="76"/>
    </row>
    <row r="22" spans="2:5" x14ac:dyDescent="0.25">
      <c r="C22" s="57"/>
    </row>
  </sheetData>
  <mergeCells count="12">
    <mergeCell ref="C7:F7"/>
    <mergeCell ref="G7:J7"/>
    <mergeCell ref="C3:D6"/>
    <mergeCell ref="E3:F3"/>
    <mergeCell ref="E4:F4"/>
    <mergeCell ref="E5:F5"/>
    <mergeCell ref="E6:F6"/>
    <mergeCell ref="G3:J3"/>
    <mergeCell ref="G4:J4"/>
    <mergeCell ref="G5:H6"/>
    <mergeCell ref="I5:J5"/>
    <mergeCell ref="I6:J6"/>
  </mergeCells>
  <printOptions horizontalCentered="1" verticalCentered="1"/>
  <pageMargins left="0" right="0" top="0" bottom="0" header="0" footer="0"/>
  <pageSetup paperSize="9" scale="12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Nazwane zakresy</vt:lpstr>
      </vt:variant>
      <vt:variant>
        <vt:i4>1</vt:i4>
      </vt:variant>
    </vt:vector>
  </HeadingPairs>
  <TitlesOfParts>
    <vt:vector size="5" baseType="lpstr">
      <vt:lpstr>I b.ogół. i do 30r.ż.</vt:lpstr>
      <vt:lpstr>II w tym kobiety</vt:lpstr>
      <vt:lpstr>III akt.for. do 30 i 25r.ż.</vt:lpstr>
      <vt:lpstr>IV bez do 30 i 25r.ż.</vt:lpstr>
      <vt:lpstr>'IV bez do 30 i 25r.ż.'!OLE_LINK1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WUP</dc:creator>
  <cp:lastModifiedBy>Piotr Kocaj</cp:lastModifiedBy>
  <cp:lastPrinted>2023-03-22T08:21:43Z</cp:lastPrinted>
  <dcterms:created xsi:type="dcterms:W3CDTF">2017-09-15T11:17:22Z</dcterms:created>
  <dcterms:modified xsi:type="dcterms:W3CDTF">2023-08-10T12:22:27Z</dcterms:modified>
</cp:coreProperties>
</file>