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C56B333F-2055-4EA3-B531-4825A7BAD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.ogół. i do 30 r.ż." sheetId="4" r:id="rId1"/>
    <sheet name="w tym kobiety" sheetId="6" r:id="rId2"/>
    <sheet name="akt.for. do 30 i 25 r.ż." sheetId="2" r:id="rId3"/>
    <sheet name="bez do 30 i 25 r.ż." sheetId="1" r:id="rId4"/>
  </sheets>
  <definedNames>
    <definedName name="OLE_LINK1" localSheetId="3">'bez do 30 i 25 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" l="1"/>
  <c r="I9" i="4"/>
  <c r="I8" i="4"/>
  <c r="J6" i="4"/>
  <c r="I6" i="4"/>
  <c r="J20" i="4"/>
  <c r="I20" i="4"/>
  <c r="J16" i="4"/>
  <c r="I16" i="4"/>
  <c r="D54" i="4"/>
  <c r="D53" i="4"/>
  <c r="D51" i="4"/>
  <c r="G12" i="1"/>
  <c r="F8" i="4"/>
  <c r="F7" i="4"/>
  <c r="F5" i="6"/>
  <c r="F6" i="6"/>
  <c r="I4" i="6"/>
  <c r="H4" i="6"/>
  <c r="H14" i="6"/>
  <c r="O16" i="2"/>
  <c r="N16" i="2"/>
  <c r="I17" i="4"/>
  <c r="O6" i="2" l="1"/>
  <c r="N6" i="2"/>
  <c r="J13" i="1" l="1"/>
  <c r="J12" i="1"/>
  <c r="I13" i="1"/>
  <c r="I12" i="1"/>
  <c r="H13" i="1"/>
  <c r="H12" i="1"/>
  <c r="G13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E54" i="4"/>
  <c r="E53" i="4"/>
  <c r="E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<sst xmlns="http://schemas.openxmlformats.org/spreadsheetml/2006/main" count="236" uniqueCount="102">
  <si>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</si>
  <si>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</si>
  <si>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</si>
  <si>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</si>
  <si>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</si>
  <si>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</si>
  <si>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</si>
  <si>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</si>
  <si>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</si>
  <si>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</si>
  <si>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</si>
  <si>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</si>
  <si>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</si>
  <si>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</si>
  <si>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</si>
  <si>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</si>
  <si>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</si>
  <si>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</si>
  <si>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</si>
  <si>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</si>
  <si>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</si>
  <si>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</si>
  <si>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</si>
  <si>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</si>
  <si>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</si>
  <si>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</si>
  <si>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</si>
  <si>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</si>
  <si>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</si>
  <si>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</si>
  <si>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</si>
  <si>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</si>
  <si>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</si>
  <si>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</si>
  <si>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</si>
  <si>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</si>
  <si>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</si>
  <si>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</si>
  <si>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</si>
  <si>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</si>
  <si>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</si>
  <si>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</si>
  <si>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</si>
  <si>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</si>
  <si>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</si>
  <si>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</si>
  <si>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</si>
  <si>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</si>
  <si>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</si>
  <si>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</si>
  <si>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</si>
  <si>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</si>
  <si>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</si>
  <si>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</si>
  <si>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</si>
  <si>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</si>
  <si>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</si>
  <si>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</si>
  <si>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</si>
  <si>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</si>
  <si>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</si>
  <si>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</si>
  <si>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</si>
  <si>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</si>
  <si>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</si>
  <si>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</si>
  <si>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</si>
  <si>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</si>
  <si>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</si>
  <si>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</si>
  <si>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</si>
  <si>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</si>
  <si>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</si>
  <si>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</si>
  <si>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</si>
  <si>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</si>
  <si>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</si>
  <si>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</si>
  <si>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</si>
  <si>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</si>
  <si>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</si>
  <si>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</si>
  <si>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</si>
  <si>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</si>
  <si>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</si>
  <si>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</si>
  <si>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</si>
  <si>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</si>
  <si>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</si>
  <si>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</si>
  <si>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</si>
  <si>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</si>
  <si>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</si>
  <si>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</si>
  <si>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</si>
  <si>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</si>
  <si>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</si>
  <si>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</si>
  <si>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</si>
  <si>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u/>
        <sz val="11"/>
        <color theme="1"/>
        <rFont val="Times New Roman"/>
        <family val="1"/>
        <charset val="238"/>
      </rPr>
      <t>styczeń - czerwiec 2023</t>
    </r>
    <r>
      <rPr>
        <b/>
        <u/>
        <sz val="11"/>
        <color theme="1"/>
        <rFont val="Times New Roman"/>
        <family val="1"/>
        <charset val="238"/>
      </rPr>
      <t xml:space="preserve"> r.</t>
    </r>
  </si>
  <si>
    <r>
      <t xml:space="preserve">*      Liczby zawarte w zestawieniu - w okresie styczeń - czerwiec </t>
    </r>
    <r>
      <rPr>
        <b/>
        <sz val="8"/>
        <color theme="1"/>
        <rFont val="Times New Roman"/>
        <family val="1"/>
        <charset val="238"/>
      </rPr>
      <t>2023 r.</t>
    </r>
  </si>
  <si>
    <t>** Liczby dotyczą średniej liczby bezrobotnych w okresie styczeń - czerwiec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</si>
</sst>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9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0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11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8" borderId="94" xfId="0" applyFont="1" applyFill="1" applyBorder="1" applyAlignment="1">
      <alignment horizontal="center" vertical="center"/>
    </xf>
    <xf numFmtId="0" fontId="4" fillId="8" borderId="65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65" xfId="0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8" borderId="95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8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2" fillId="8" borderId="95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 wrapText="1"/>
    </xf>
    <xf numFmtId="0" fontId="2" fillId="8" borderId="85" xfId="0" applyFont="1" applyFill="1" applyBorder="1" applyAlignment="1">
      <alignment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8" borderId="67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69" xfId="0" applyFont="1" applyFill="1" applyBorder="1" applyAlignment="1">
      <alignment horizontal="center" vertical="center" wrapText="1"/>
    </xf>
    <xf numFmtId="0" fontId="5" fillId="8" borderId="76" xfId="0" applyFont="1" applyFill="1" applyBorder="1" applyAlignment="1">
      <alignment horizontal="center" vertical="center" wrapText="1"/>
    </xf>
    <xf numFmtId="0" fontId="5" fillId="8" borderId="86" xfId="0" applyFont="1" applyFill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center" vertical="center" wrapText="1"/>
    </xf>
    <xf numFmtId="0" fontId="5" fillId="8" borderId="51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2" fillId="8" borderId="96" xfId="0" applyFont="1" applyFill="1" applyBorder="1" applyAlignment="1">
      <alignment vertical="center"/>
    </xf>
    <xf numFmtId="0" fontId="5" fillId="8" borderId="97" xfId="0" applyFont="1" applyFill="1" applyBorder="1" applyAlignment="1">
      <alignment horizontal="left" vertical="center" wrapText="1"/>
    </xf>
    <xf numFmtId="164" fontId="20" fillId="8" borderId="93" xfId="0" applyNumberFormat="1" applyFont="1" applyFill="1" applyBorder="1" applyAlignment="1">
      <alignment horizontal="center" vertical="center" wrapText="1"/>
    </xf>
    <xf numFmtId="164" fontId="20" fillId="8" borderId="83" xfId="0" applyNumberFormat="1" applyFont="1" applyFill="1" applyBorder="1" applyAlignment="1">
      <alignment horizontal="center" vertical="center" wrapText="1"/>
    </xf>
    <xf numFmtId="164" fontId="20" fillId="8" borderId="91" xfId="0" applyNumberFormat="1" applyFont="1" applyFill="1" applyBorder="1" applyAlignment="1">
      <alignment horizontal="center" vertical="center" wrapText="1"/>
    </xf>
    <xf numFmtId="164" fontId="20" fillId="8" borderId="75" xfId="0" applyNumberFormat="1" applyFont="1" applyFill="1" applyBorder="1" applyAlignment="1">
      <alignment horizontal="center" vertical="center" wrapText="1"/>
    </xf>
    <xf numFmtId="164" fontId="20" fillId="8" borderId="73" xfId="0" applyNumberFormat="1" applyFont="1" applyFill="1" applyBorder="1" applyAlignment="1">
      <alignment horizontal="center" vertical="center" wrapText="1"/>
    </xf>
    <xf numFmtId="164" fontId="20" fillId="8" borderId="74" xfId="0" applyNumberFormat="1" applyFont="1" applyFill="1" applyBorder="1" applyAlignment="1">
      <alignment horizontal="center" vertical="center" wrapText="1"/>
    </xf>
    <xf numFmtId="0" fontId="5" fillId="8" borderId="100" xfId="0" applyFont="1" applyFill="1" applyBorder="1" applyAlignment="1">
      <alignment horizontal="left" vertical="center" wrapText="1"/>
    </xf>
    <xf numFmtId="164" fontId="20" fillId="8" borderId="72" xfId="0" applyNumberFormat="1" applyFont="1" applyFill="1" applyBorder="1" applyAlignment="1">
      <alignment horizontal="center" vertical="center" wrapText="1"/>
    </xf>
    <xf numFmtId="164" fontId="20" fillId="8" borderId="70" xfId="0" applyNumberFormat="1" applyFont="1" applyFill="1" applyBorder="1" applyAlignment="1">
      <alignment horizontal="center" vertical="center" wrapText="1"/>
    </xf>
    <xf numFmtId="164" fontId="20" fillId="8" borderId="92" xfId="0" applyNumberFormat="1" applyFont="1" applyFill="1" applyBorder="1" applyAlignment="1">
      <alignment horizontal="center" vertical="center" wrapText="1"/>
    </xf>
    <xf numFmtId="164" fontId="20" fillId="8" borderId="71" xfId="0" applyNumberFormat="1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F8FFE7"/>
      <color rgb="FFD8E4BC"/>
      <color rgb="FFE4E3BA"/>
      <color rgb="FFDCE6F1"/>
      <color rgb="FFDAEEF3"/>
      <color rgb="FFDEDDAB"/>
      <color rgb="FFD1D18F"/>
      <color rgb="FFD9DB85"/>
      <color rgb="FFD6DDB1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305045</xdr:colOff>
      <xdr:row>1</xdr:row>
      <xdr:rowOff>42863</xdr:rowOff>
    </xdr:from>
    <xdr:to>
      <xdr:col>5</xdr:col>
      <xdr:colOff>477837</xdr:colOff>
      <xdr:row>3</xdr:row>
      <xdr:rowOff>177800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8920" y="233363"/>
          <a:ext cx="2061917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6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" style="69" customWidth="1"/>
    <col min="4" max="4" width="16.42578125" style="69" customWidth="1"/>
    <col min="5" max="5" width="11.85546875" style="69" customWidth="1"/>
    <col min="6" max="6" width="9.7109375" style="69" customWidth="1"/>
    <col min="7" max="7" width="2.85546875" style="69" customWidth="1"/>
    <col min="8" max="8" width="2.7109375" style="69" customWidth="1"/>
    <col min="9" max="9" width="6.28515625" style="72" customWidth="1"/>
    <col min="10" max="10" width="5.28515625" style="72" customWidth="1"/>
    <col min="11" max="11" width="4.42578125" style="69" customWidth="1"/>
    <col min="12" max="16384" width="9.140625" style="69"/>
  </cols>
  <sheetData>
    <row r="1" spans="2:12" ht="15" customHeight="1" x14ac:dyDescent="0.25">
      <c r="B1" s="1" t="s">
        <v>99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147" t="s">
        <v>12</v>
      </c>
      <c r="C5" s="148"/>
      <c r="D5" s="149" t="s">
        <v>83</v>
      </c>
      <c r="E5" s="149" t="s">
        <v>47</v>
      </c>
      <c r="F5" s="150" t="s">
        <v>90</v>
      </c>
    </row>
    <row r="6" spans="2:12" ht="15.75" customHeight="1" thickBot="1" x14ac:dyDescent="0.3">
      <c r="B6" s="139" t="s">
        <v>50</v>
      </c>
      <c r="C6" s="140"/>
      <c r="D6" s="67">
        <v>44811</v>
      </c>
      <c r="E6" s="67">
        <v>18145</v>
      </c>
      <c r="F6" s="5">
        <f>SUM(E6/D6*100)</f>
        <v>40.49228983954832</v>
      </c>
      <c r="I6" s="73">
        <f>SUM(D7:D8)</f>
        <v>44811</v>
      </c>
      <c r="J6" s="73">
        <f>SUM(E7:E8)</f>
        <v>18145</v>
      </c>
      <c r="K6" s="71"/>
      <c r="L6" s="80"/>
    </row>
    <row r="7" spans="2:12" ht="15.75" thickTop="1" x14ac:dyDescent="0.25">
      <c r="B7" s="141"/>
      <c r="C7" s="6" t="s">
        <v>17</v>
      </c>
      <c r="D7" s="7">
        <v>7949</v>
      </c>
      <c r="E7" s="7">
        <v>5720</v>
      </c>
      <c r="F7" s="8">
        <f>SUM(E7/D7*100)</f>
        <v>71.958736948043779</v>
      </c>
      <c r="I7" s="71"/>
      <c r="J7" s="71"/>
      <c r="K7" s="71"/>
      <c r="L7" s="80"/>
    </row>
    <row r="8" spans="2:12" ht="15.75" thickBot="1" x14ac:dyDescent="0.3">
      <c r="B8" s="136"/>
      <c r="C8" s="68" t="s">
        <v>18</v>
      </c>
      <c r="D8" s="9">
        <v>36862</v>
      </c>
      <c r="E8" s="9">
        <v>12425</v>
      </c>
      <c r="F8" s="10">
        <f>SUM(E8/D8*100)</f>
        <v>33.706798328902394</v>
      </c>
      <c r="G8" s="116"/>
      <c r="I8" s="119">
        <f>SUM(D7)/D6*100</f>
        <v>17.73894802615429</v>
      </c>
      <c r="J8" s="291"/>
      <c r="K8" s="71"/>
      <c r="L8" s="80"/>
    </row>
    <row r="9" spans="2:12" ht="15.75" thickTop="1" x14ac:dyDescent="0.25">
      <c r="B9" s="142" t="s">
        <v>51</v>
      </c>
      <c r="C9" s="6" t="s">
        <v>19</v>
      </c>
      <c r="D9" s="7">
        <v>47</v>
      </c>
      <c r="E9" s="7">
        <v>18</v>
      </c>
      <c r="F9" s="8">
        <f t="shared" ref="F9:F25" si="0">SUM(E9/D9*100)</f>
        <v>38.297872340425535</v>
      </c>
      <c r="I9" s="119">
        <f>SUM(D8)/D6*100</f>
        <v>82.26105197384571</v>
      </c>
      <c r="J9" s="71"/>
      <c r="K9" s="71"/>
      <c r="L9" s="80"/>
    </row>
    <row r="10" spans="2:12" x14ac:dyDescent="0.25">
      <c r="B10" s="143"/>
      <c r="C10" s="11" t="s">
        <v>20</v>
      </c>
      <c r="D10" s="12">
        <v>237</v>
      </c>
      <c r="E10" s="12">
        <v>46</v>
      </c>
      <c r="F10" s="13">
        <f t="shared" si="0"/>
        <v>19.40928270042194</v>
      </c>
      <c r="I10" s="119">
        <f>SUM(I8:I9)</f>
        <v>100</v>
      </c>
      <c r="J10" s="71"/>
      <c r="K10" s="71"/>
      <c r="L10" s="80"/>
    </row>
    <row r="11" spans="2:12" x14ac:dyDescent="0.25">
      <c r="B11" s="143"/>
      <c r="C11" s="11" t="s">
        <v>21</v>
      </c>
      <c r="D11" s="12">
        <v>2693</v>
      </c>
      <c r="E11" s="12">
        <v>1428</v>
      </c>
      <c r="F11" s="13">
        <f t="shared" si="0"/>
        <v>53.026364649090226</v>
      </c>
      <c r="I11" s="71"/>
      <c r="J11" s="71"/>
      <c r="K11" s="71"/>
      <c r="L11" s="80"/>
    </row>
    <row r="12" spans="2:12" x14ac:dyDescent="0.25">
      <c r="B12" s="143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71"/>
      <c r="J12" s="71"/>
      <c r="K12" s="71"/>
      <c r="L12" s="80"/>
    </row>
    <row r="13" spans="2:12" x14ac:dyDescent="0.25">
      <c r="B13" s="143"/>
      <c r="C13" s="11" t="s">
        <v>23</v>
      </c>
      <c r="D13" s="12">
        <v>654</v>
      </c>
      <c r="E13" s="12">
        <v>299</v>
      </c>
      <c r="F13" s="13">
        <f>SUM(E13/D13*100)</f>
        <v>45.718654434250766</v>
      </c>
      <c r="I13" s="71"/>
      <c r="J13" s="71"/>
      <c r="K13" s="71"/>
      <c r="L13" s="80"/>
    </row>
    <row r="14" spans="2:12" ht="15.75" thickBot="1" x14ac:dyDescent="0.3">
      <c r="B14" s="144"/>
      <c r="C14" s="14" t="s">
        <v>24</v>
      </c>
      <c r="D14" s="15">
        <v>110</v>
      </c>
      <c r="E14" s="15">
        <v>6</v>
      </c>
      <c r="F14" s="16">
        <f t="shared" si="0"/>
        <v>5.4545454545454541</v>
      </c>
      <c r="I14" s="71"/>
      <c r="J14" s="71"/>
      <c r="K14" s="71"/>
      <c r="L14" s="80"/>
    </row>
    <row r="15" spans="2:12" ht="17.25" customHeight="1" thickTop="1" x14ac:dyDescent="0.25">
      <c r="B15" s="145" t="s">
        <v>52</v>
      </c>
      <c r="C15" s="146"/>
      <c r="D15" s="17">
        <v>48793</v>
      </c>
      <c r="E15" s="17">
        <v>18942</v>
      </c>
      <c r="F15" s="18">
        <f t="shared" si="0"/>
        <v>38.821142376980305</v>
      </c>
      <c r="I15" s="71"/>
      <c r="J15" s="71"/>
      <c r="K15" s="71"/>
      <c r="L15" s="80"/>
    </row>
    <row r="16" spans="2:12" ht="17.25" customHeight="1" thickBot="1" x14ac:dyDescent="0.3">
      <c r="B16" s="280" t="s">
        <v>25</v>
      </c>
      <c r="C16" s="281"/>
      <c r="D16" s="247">
        <v>27913</v>
      </c>
      <c r="E16" s="247">
        <v>10910</v>
      </c>
      <c r="F16" s="248">
        <f t="shared" si="0"/>
        <v>39.085730663131876</v>
      </c>
      <c r="I16" s="70">
        <f>SUM(D17,D20)</f>
        <v>27913</v>
      </c>
      <c r="J16" s="70">
        <f>SUM(E17,E20)</f>
        <v>10910</v>
      </c>
      <c r="K16" s="51"/>
      <c r="L16" s="80"/>
    </row>
    <row r="17" spans="2:12" ht="16.5" thickTop="1" thickBot="1" x14ac:dyDescent="0.3">
      <c r="B17" s="137" t="s">
        <v>26</v>
      </c>
      <c r="C17" s="138"/>
      <c r="D17" s="19">
        <v>21956</v>
      </c>
      <c r="E17" s="19">
        <v>8760</v>
      </c>
      <c r="F17" s="20">
        <f t="shared" si="0"/>
        <v>39.897977773729274</v>
      </c>
      <c r="I17" s="70">
        <f>SUM(D6-D15)</f>
        <v>-3982</v>
      </c>
      <c r="J17" s="71"/>
      <c r="K17" s="71"/>
      <c r="L17" s="80"/>
    </row>
    <row r="18" spans="2:12" x14ac:dyDescent="0.25">
      <c r="B18" s="132"/>
      <c r="C18" s="21" t="s">
        <v>27</v>
      </c>
      <c r="D18" s="22">
        <v>1006</v>
      </c>
      <c r="E18" s="22">
        <v>294</v>
      </c>
      <c r="F18" s="23">
        <f t="shared" si="0"/>
        <v>29.22465208747515</v>
      </c>
      <c r="I18" s="71"/>
      <c r="J18" s="71"/>
      <c r="K18" s="71"/>
      <c r="L18" s="80"/>
    </row>
    <row r="19" spans="2:12" ht="15.75" thickBot="1" x14ac:dyDescent="0.3">
      <c r="B19" s="133"/>
      <c r="C19" s="24" t="s">
        <v>28</v>
      </c>
      <c r="D19" s="25">
        <v>1875</v>
      </c>
      <c r="E19" s="25">
        <v>851</v>
      </c>
      <c r="F19" s="26">
        <f t="shared" si="0"/>
        <v>45.386666666666663</v>
      </c>
      <c r="I19" s="71"/>
      <c r="J19" s="71"/>
      <c r="K19" s="71"/>
      <c r="L19" s="80"/>
    </row>
    <row r="20" spans="2:12" ht="15.75" thickBot="1" x14ac:dyDescent="0.3">
      <c r="B20" s="134" t="s">
        <v>29</v>
      </c>
      <c r="C20" s="135"/>
      <c r="D20" s="27">
        <v>5957</v>
      </c>
      <c r="E20" s="27">
        <v>2150</v>
      </c>
      <c r="F20" s="28">
        <f t="shared" si="0"/>
        <v>36.09199261373174</v>
      </c>
      <c r="I20" s="70">
        <f>SUM(D17,D20)</f>
        <v>27913</v>
      </c>
      <c r="J20" s="70">
        <f>SUM(E17,E20)</f>
        <v>10910</v>
      </c>
      <c r="K20" s="71"/>
      <c r="L20" s="80"/>
    </row>
    <row r="21" spans="2:12" x14ac:dyDescent="0.25">
      <c r="B21" s="132"/>
      <c r="C21" s="21" t="s">
        <v>30</v>
      </c>
      <c r="D21" s="22">
        <v>2031</v>
      </c>
      <c r="E21" s="22">
        <v>639</v>
      </c>
      <c r="F21" s="23">
        <f t="shared" si="0"/>
        <v>31.462333825701627</v>
      </c>
      <c r="K21" s="72"/>
    </row>
    <row r="22" spans="2:12" x14ac:dyDescent="0.25">
      <c r="B22" s="133"/>
      <c r="C22" s="11" t="s">
        <v>31</v>
      </c>
      <c r="D22" s="12">
        <v>1377</v>
      </c>
      <c r="E22" s="12">
        <v>244</v>
      </c>
      <c r="F22" s="13">
        <f t="shared" si="0"/>
        <v>17.719680464778502</v>
      </c>
      <c r="K22" s="72"/>
    </row>
    <row r="23" spans="2:12" x14ac:dyDescent="0.25">
      <c r="B23" s="133"/>
      <c r="C23" s="11" t="s">
        <v>32</v>
      </c>
      <c r="D23" s="12">
        <v>978</v>
      </c>
      <c r="E23" s="12">
        <v>421</v>
      </c>
      <c r="F23" s="13">
        <f t="shared" si="0"/>
        <v>43.047034764826172</v>
      </c>
      <c r="K23" s="72"/>
    </row>
    <row r="24" spans="2:12" x14ac:dyDescent="0.25">
      <c r="B24" s="133"/>
      <c r="C24" s="77" t="s">
        <v>61</v>
      </c>
      <c r="D24" s="78">
        <v>5</v>
      </c>
      <c r="E24" s="78">
        <v>5</v>
      </c>
      <c r="F24" s="79">
        <f t="shared" si="0"/>
        <v>100</v>
      </c>
      <c r="K24" s="72"/>
    </row>
    <row r="25" spans="2:12" x14ac:dyDescent="0.25">
      <c r="B25" s="133"/>
      <c r="C25" s="11" t="s">
        <v>33</v>
      </c>
      <c r="D25" s="12">
        <v>900</v>
      </c>
      <c r="E25" s="12">
        <v>347</v>
      </c>
      <c r="F25" s="13">
        <f t="shared" si="0"/>
        <v>38.555555555555557</v>
      </c>
      <c r="K25" s="72"/>
    </row>
    <row r="26" spans="2:12" x14ac:dyDescent="0.25">
      <c r="B26" s="133"/>
      <c r="C26" s="77" t="s">
        <v>62</v>
      </c>
      <c r="D26" s="78">
        <v>457</v>
      </c>
      <c r="E26" s="78">
        <v>454</v>
      </c>
      <c r="F26" s="79">
        <f>SUM(E26/D26*100)</f>
        <v>99.343544857768052</v>
      </c>
      <c r="K26" s="72"/>
    </row>
    <row r="27" spans="2:12" x14ac:dyDescent="0.25">
      <c r="B27" s="133"/>
      <c r="C27" s="77" t="s">
        <v>63</v>
      </c>
      <c r="D27" s="78">
        <v>30</v>
      </c>
      <c r="E27" s="78">
        <v>30</v>
      </c>
      <c r="F27" s="79">
        <f>SUM(E27/D27*100)</f>
        <v>100</v>
      </c>
      <c r="K27" s="72"/>
    </row>
    <row r="28" spans="2:12" x14ac:dyDescent="0.25">
      <c r="B28" s="133"/>
      <c r="C28" s="282" t="s">
        <v>34</v>
      </c>
      <c r="D28" s="223">
        <v>0</v>
      </c>
      <c r="E28" s="223">
        <v>0</v>
      </c>
      <c r="F28" s="224" t="e">
        <f>SUM(E28/D28*100)</f>
        <v>#DIV/0!</v>
      </c>
      <c r="K28" s="72"/>
    </row>
    <row r="29" spans="2:12" x14ac:dyDescent="0.25">
      <c r="B29" s="133"/>
      <c r="C29" s="222" t="s">
        <v>44</v>
      </c>
      <c r="D29" s="223">
        <v>0</v>
      </c>
      <c r="E29" s="223">
        <v>0</v>
      </c>
      <c r="F29" s="224" t="e">
        <f>SUM(E29/D29*100)</f>
        <v>#DIV/0!</v>
      </c>
      <c r="K29" s="72"/>
    </row>
    <row r="30" spans="2:12" ht="15" customHeight="1" x14ac:dyDescent="0.25">
      <c r="B30" s="133"/>
      <c r="C30" s="222" t="s">
        <v>45</v>
      </c>
      <c r="D30" s="223">
        <v>0</v>
      </c>
      <c r="E30" s="223">
        <v>0</v>
      </c>
      <c r="F30" s="224" t="e">
        <f>SUM(E30/D30*100)</f>
        <v>#DIV/0!</v>
      </c>
      <c r="K30" s="72"/>
    </row>
    <row r="31" spans="2:12" ht="28.5" customHeight="1" x14ac:dyDescent="0.25">
      <c r="B31" s="133"/>
      <c r="C31" s="42" t="s">
        <v>64</v>
      </c>
      <c r="D31" s="43">
        <v>55</v>
      </c>
      <c r="E31" s="60"/>
      <c r="F31" s="44" t="s">
        <v>56</v>
      </c>
      <c r="K31" s="72"/>
    </row>
    <row r="32" spans="2:12" ht="15.75" thickBot="1" x14ac:dyDescent="0.3">
      <c r="B32" s="136"/>
      <c r="C32" s="14" t="s">
        <v>35</v>
      </c>
      <c r="D32" s="15">
        <v>129</v>
      </c>
      <c r="E32" s="15">
        <v>15</v>
      </c>
      <c r="F32" s="16">
        <f t="shared" ref="F32:F44" si="1">SUM(E32/D32*100)</f>
        <v>11.627906976744185</v>
      </c>
      <c r="K32" s="72"/>
    </row>
    <row r="33" spans="2:11" ht="14.25" customHeight="1" thickTop="1" x14ac:dyDescent="0.25">
      <c r="B33" s="229" t="s">
        <v>67</v>
      </c>
      <c r="C33" s="230"/>
      <c r="D33" s="231">
        <v>756</v>
      </c>
      <c r="E33" s="231">
        <v>355</v>
      </c>
      <c r="F33" s="232">
        <f t="shared" si="1"/>
        <v>46.957671957671963</v>
      </c>
      <c r="K33" s="72"/>
    </row>
    <row r="34" spans="2:11" ht="15" customHeight="1" x14ac:dyDescent="0.25">
      <c r="B34" s="225" t="s">
        <v>65</v>
      </c>
      <c r="C34" s="226"/>
      <c r="D34" s="227">
        <v>122</v>
      </c>
      <c r="E34" s="227">
        <v>122</v>
      </c>
      <c r="F34" s="228">
        <f t="shared" si="1"/>
        <v>100</v>
      </c>
      <c r="K34" s="72"/>
    </row>
    <row r="35" spans="2:11" ht="16.5" customHeight="1" x14ac:dyDescent="0.25">
      <c r="B35" s="233" t="s">
        <v>55</v>
      </c>
      <c r="C35" s="234"/>
      <c r="D35" s="235">
        <v>3927</v>
      </c>
      <c r="E35" s="235">
        <v>2159</v>
      </c>
      <c r="F35" s="236">
        <f t="shared" si="1"/>
        <v>54.978354978354979</v>
      </c>
      <c r="K35" s="72"/>
    </row>
    <row r="36" spans="2:11" ht="16.5" customHeight="1" x14ac:dyDescent="0.25">
      <c r="B36" s="225" t="s">
        <v>66</v>
      </c>
      <c r="C36" s="226"/>
      <c r="D36" s="78">
        <v>4</v>
      </c>
      <c r="E36" s="78">
        <v>4</v>
      </c>
      <c r="F36" s="79">
        <f t="shared" si="1"/>
        <v>100</v>
      </c>
      <c r="K36" s="72"/>
    </row>
    <row r="37" spans="2:11" ht="15.75" customHeight="1" thickBot="1" x14ac:dyDescent="0.3">
      <c r="B37" s="237" t="s">
        <v>49</v>
      </c>
      <c r="C37" s="238"/>
      <c r="D37" s="239">
        <v>0</v>
      </c>
      <c r="E37" s="239">
        <v>0</v>
      </c>
      <c r="F37" s="240" t="e">
        <f t="shared" si="1"/>
        <v>#DIV/0!</v>
      </c>
      <c r="K37" s="72"/>
    </row>
    <row r="38" spans="2:11" ht="15" customHeight="1" thickTop="1" x14ac:dyDescent="0.25">
      <c r="B38" s="241" t="s">
        <v>36</v>
      </c>
      <c r="C38" s="242"/>
      <c r="D38" s="243">
        <v>497</v>
      </c>
      <c r="E38" s="243">
        <v>34</v>
      </c>
      <c r="F38" s="244">
        <f t="shared" si="1"/>
        <v>6.8410462776659964</v>
      </c>
      <c r="K38" s="72"/>
    </row>
    <row r="39" spans="2:11" ht="17.25" customHeight="1" thickBot="1" x14ac:dyDescent="0.3">
      <c r="B39" s="126" t="s">
        <v>46</v>
      </c>
      <c r="C39" s="127"/>
      <c r="D39" s="29">
        <v>9</v>
      </c>
      <c r="E39" s="29">
        <v>1</v>
      </c>
      <c r="F39" s="30">
        <f t="shared" si="1"/>
        <v>11.111111111111111</v>
      </c>
      <c r="K39" s="72"/>
    </row>
    <row r="40" spans="2:11" ht="16.5" customHeight="1" thickTop="1" thickBot="1" x14ac:dyDescent="0.3">
      <c r="B40" s="245" t="s">
        <v>37</v>
      </c>
      <c r="C40" s="246"/>
      <c r="D40" s="247">
        <v>0</v>
      </c>
      <c r="E40" s="247">
        <v>0</v>
      </c>
      <c r="F40" s="248" t="e">
        <f t="shared" si="1"/>
        <v>#DIV/0!</v>
      </c>
      <c r="K40" s="72"/>
    </row>
    <row r="41" spans="2:11" ht="28.5" customHeight="1" thickTop="1" thickBot="1" x14ac:dyDescent="0.3">
      <c r="B41" s="211" t="s">
        <v>38</v>
      </c>
      <c r="C41" s="212"/>
      <c r="D41" s="213">
        <v>602</v>
      </c>
      <c r="E41" s="213">
        <v>283</v>
      </c>
      <c r="F41" s="214">
        <f t="shared" si="1"/>
        <v>47.009966777408643</v>
      </c>
      <c r="K41" s="72"/>
    </row>
    <row r="42" spans="2:11" ht="16.5" customHeight="1" thickBot="1" x14ac:dyDescent="0.3">
      <c r="B42" s="215" t="s">
        <v>39</v>
      </c>
      <c r="C42" s="206"/>
      <c r="D42" s="213">
        <v>6673</v>
      </c>
      <c r="E42" s="213">
        <v>2918</v>
      </c>
      <c r="F42" s="214">
        <f t="shared" si="1"/>
        <v>43.728457964933312</v>
      </c>
      <c r="K42" s="72"/>
    </row>
    <row r="43" spans="2:11" ht="15.75" customHeight="1" thickBot="1" x14ac:dyDescent="0.3">
      <c r="B43" s="216" t="s">
        <v>40</v>
      </c>
      <c r="C43" s="217"/>
      <c r="D43" s="209">
        <v>3481</v>
      </c>
      <c r="E43" s="209">
        <v>1528</v>
      </c>
      <c r="F43" s="210">
        <f t="shared" si="1"/>
        <v>43.895432347026713</v>
      </c>
      <c r="K43" s="72"/>
    </row>
    <row r="44" spans="2:11" ht="18.75" customHeight="1" thickTop="1" x14ac:dyDescent="0.25">
      <c r="B44" s="128" t="s">
        <v>41</v>
      </c>
      <c r="C44" s="129"/>
      <c r="D44" s="25">
        <v>30</v>
      </c>
      <c r="E44" s="25">
        <v>25</v>
      </c>
      <c r="F44" s="26">
        <f t="shared" si="1"/>
        <v>83.333333333333343</v>
      </c>
      <c r="K44" s="72"/>
    </row>
    <row r="45" spans="2:11" ht="14.25" customHeight="1" x14ac:dyDescent="0.25">
      <c r="B45" s="120" t="s">
        <v>57</v>
      </c>
      <c r="C45" s="121"/>
      <c r="D45" s="39">
        <v>828</v>
      </c>
      <c r="E45" s="58"/>
      <c r="F45" s="41" t="s">
        <v>56</v>
      </c>
      <c r="K45" s="72"/>
    </row>
    <row r="46" spans="2:11" ht="13.5" customHeight="1" x14ac:dyDescent="0.25">
      <c r="B46" s="130" t="s">
        <v>42</v>
      </c>
      <c r="C46" s="131"/>
      <c r="D46" s="25">
        <v>187</v>
      </c>
      <c r="E46" s="25">
        <v>29</v>
      </c>
      <c r="F46" s="26">
        <f>SUM(E46/D46*100)</f>
        <v>15.508021390374333</v>
      </c>
      <c r="K46" s="72"/>
    </row>
    <row r="47" spans="2:11" ht="15" customHeight="1" x14ac:dyDescent="0.25">
      <c r="B47" s="122" t="s">
        <v>58</v>
      </c>
      <c r="C47" s="123"/>
      <c r="D47" s="40">
        <v>231</v>
      </c>
      <c r="E47" s="59"/>
      <c r="F47" s="45" t="s">
        <v>56</v>
      </c>
      <c r="K47" s="72"/>
    </row>
    <row r="48" spans="2:11" ht="13.5" customHeight="1" thickBot="1" x14ac:dyDescent="0.3">
      <c r="B48" s="124" t="s">
        <v>43</v>
      </c>
      <c r="C48" s="125"/>
      <c r="D48" s="9">
        <v>3668</v>
      </c>
      <c r="E48" s="9">
        <v>701</v>
      </c>
      <c r="F48" s="10">
        <f>SUM(E48/D48*100)</f>
        <v>19.111232279171212</v>
      </c>
      <c r="K48" s="72"/>
    </row>
    <row r="49" spans="1:11" ht="10.5" customHeight="1" thickTop="1" x14ac:dyDescent="0.25">
      <c r="C49" s="2"/>
      <c r="D49" s="2"/>
      <c r="E49" s="2"/>
      <c r="F49" s="2"/>
      <c r="K49" s="72"/>
    </row>
    <row r="50" spans="1:11" ht="15.75" thickBot="1" x14ac:dyDescent="0.3">
      <c r="B50" s="3" t="s">
        <v>53</v>
      </c>
      <c r="K50" s="72"/>
    </row>
    <row r="51" spans="1:11" ht="15.75" thickBot="1" x14ac:dyDescent="0.3">
      <c r="B51" s="262" t="s">
        <v>69</v>
      </c>
      <c r="C51" s="263"/>
      <c r="D51" s="207">
        <f>SUM(D41:D43)</f>
        <v>10756</v>
      </c>
      <c r="E51" s="207">
        <f>SUM(E41:E43)</f>
        <v>4729</v>
      </c>
      <c r="F51" s="208">
        <f>SUM(E51/D51*100)</f>
        <v>43.966158423205655</v>
      </c>
      <c r="K51" s="72"/>
    </row>
    <row r="52" spans="1:11" ht="15.75" thickBot="1" x14ac:dyDescent="0.3">
      <c r="B52" s="3" t="s">
        <v>59</v>
      </c>
      <c r="K52" s="72"/>
    </row>
    <row r="53" spans="1:11" ht="15.75" thickBot="1" x14ac:dyDescent="0.3">
      <c r="B53" s="218" t="s">
        <v>60</v>
      </c>
      <c r="C53" s="219"/>
      <c r="D53" s="220">
        <f>SUM(D24,D26:D27,D34,D36)</f>
        <v>618</v>
      </c>
      <c r="E53" s="220">
        <f>SUM(E24,E26:E27,E34,E36)</f>
        <v>615</v>
      </c>
      <c r="F53" s="221">
        <f>SUM(E53/D53*100)</f>
        <v>99.514563106796118</v>
      </c>
      <c r="K53" s="72"/>
    </row>
    <row r="54" spans="1:11" ht="15.75" thickBot="1" x14ac:dyDescent="0.3">
      <c r="B54" s="218" t="s">
        <v>68</v>
      </c>
      <c r="C54" s="219"/>
      <c r="D54" s="220">
        <f>SUM(D24,D26:D27)</f>
        <v>492</v>
      </c>
      <c r="E54" s="220">
        <f>SUM(E24,E26:E27)</f>
        <v>489</v>
      </c>
      <c r="F54" s="221">
        <f>SUM(E54/D54*100)</f>
        <v>99.390243902439025</v>
      </c>
      <c r="K54" s="72"/>
    </row>
    <row r="55" spans="1:11" ht="13.5" customHeight="1" x14ac:dyDescent="0.25">
      <c r="A55" s="51"/>
      <c r="B55" s="53" t="s">
        <v>100</v>
      </c>
      <c r="C55" s="53"/>
      <c r="K55" s="72"/>
    </row>
    <row r="56" spans="1:11" ht="14.25" customHeight="1" x14ac:dyDescent="0.25">
      <c r="A56" s="51"/>
      <c r="B56" s="52" t="s">
        <v>72</v>
      </c>
      <c r="C56" s="53" t="s">
        <v>91</v>
      </c>
      <c r="K56" s="72"/>
    </row>
    <row r="57" spans="1:11" ht="13.5" customHeight="1" x14ac:dyDescent="0.25">
      <c r="A57" s="51"/>
      <c r="B57" s="52">
        <v>2</v>
      </c>
      <c r="C57" s="53" t="s">
        <v>92</v>
      </c>
      <c r="K57" s="72"/>
    </row>
    <row r="58" spans="1:11" ht="12.75" customHeight="1" x14ac:dyDescent="0.25">
      <c r="A58" s="51"/>
      <c r="B58" s="52">
        <v>3</v>
      </c>
      <c r="C58" s="53" t="s">
        <v>93</v>
      </c>
      <c r="K58" s="72"/>
    </row>
    <row r="59" spans="1:11" ht="13.5" customHeight="1" x14ac:dyDescent="0.25">
      <c r="A59" s="51"/>
      <c r="B59" s="52">
        <v>4</v>
      </c>
      <c r="C59" s="53" t="s">
        <v>94</v>
      </c>
      <c r="K59" s="72"/>
    </row>
    <row r="60" spans="1:11" ht="15" customHeight="1" x14ac:dyDescent="0.25">
      <c r="A60" s="51"/>
      <c r="B60" s="52">
        <v>5</v>
      </c>
      <c r="C60" s="53" t="s">
        <v>95</v>
      </c>
      <c r="K60" s="72"/>
    </row>
    <row r="61" spans="1:11" ht="12.75" customHeight="1" x14ac:dyDescent="0.25">
      <c r="A61" s="51"/>
      <c r="B61" s="53"/>
      <c r="C61" s="53" t="s">
        <v>96</v>
      </c>
      <c r="K61" s="72"/>
    </row>
    <row r="62" spans="1:11" ht="12.75" customHeight="1" x14ac:dyDescent="0.25">
      <c r="A62" s="51"/>
      <c r="B62" s="53"/>
      <c r="C62" s="53" t="s">
        <v>78</v>
      </c>
    </row>
    <row r="63" spans="1:11" ht="13.5" customHeight="1" x14ac:dyDescent="0.25">
      <c r="B63" s="51"/>
      <c r="C63" s="115" t="s">
        <v>97</v>
      </c>
    </row>
    <row r="64" spans="1:11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I61"/>
  <sheetViews>
    <sheetView zoomScale="110" zoomScaleNormal="11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5" width="15" style="69" customWidth="1"/>
    <col min="6" max="6" width="10.7109375" style="69" customWidth="1"/>
    <col min="7" max="7" width="3.85546875" style="69" customWidth="1"/>
    <col min="8" max="8" width="7.7109375" style="69" customWidth="1"/>
    <col min="9" max="9" width="5.5703125" style="69" customWidth="1"/>
    <col min="10" max="16384" width="9.140625" style="69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147" t="s">
        <v>12</v>
      </c>
      <c r="C3" s="148"/>
      <c r="D3" s="149" t="s">
        <v>82</v>
      </c>
      <c r="E3" s="151" t="s">
        <v>48</v>
      </c>
      <c r="F3" s="150" t="s">
        <v>90</v>
      </c>
    </row>
    <row r="4" spans="2:9" ht="18.75" customHeight="1" thickBot="1" x14ac:dyDescent="0.3">
      <c r="B4" s="139" t="s">
        <v>50</v>
      </c>
      <c r="C4" s="140"/>
      <c r="D4" s="4">
        <v>21887</v>
      </c>
      <c r="E4" s="4">
        <v>8905</v>
      </c>
      <c r="F4" s="5">
        <f t="shared" ref="F4:F28" si="0">SUM(E4/D4*100)</f>
        <v>40.686252113126514</v>
      </c>
      <c r="H4" s="70">
        <f>SUM(D5:D6)</f>
        <v>21887</v>
      </c>
      <c r="I4" s="70">
        <f>SUM(E5:E6)</f>
        <v>8905</v>
      </c>
    </row>
    <row r="5" spans="2:9" ht="15.75" thickTop="1" x14ac:dyDescent="0.25">
      <c r="B5" s="141"/>
      <c r="C5" s="6" t="s">
        <v>17</v>
      </c>
      <c r="D5" s="7">
        <v>3985</v>
      </c>
      <c r="E5" s="7">
        <v>2812</v>
      </c>
      <c r="F5" s="8">
        <f>SUM(E5/D5*100)</f>
        <v>70.564617314930985</v>
      </c>
      <c r="H5" s="72"/>
      <c r="I5" s="72"/>
    </row>
    <row r="6" spans="2:9" ht="15.75" thickBot="1" x14ac:dyDescent="0.3">
      <c r="B6" s="136"/>
      <c r="C6" s="68" t="s">
        <v>18</v>
      </c>
      <c r="D6" s="9">
        <v>17902</v>
      </c>
      <c r="E6" s="9">
        <v>6093</v>
      </c>
      <c r="F6" s="10">
        <f>SUM(E6/D6*100)</f>
        <v>34.035303318065019</v>
      </c>
      <c r="H6" s="71"/>
      <c r="I6" s="71"/>
    </row>
    <row r="7" spans="2:9" ht="15.75" customHeight="1" thickTop="1" x14ac:dyDescent="0.25">
      <c r="B7" s="142" t="s">
        <v>51</v>
      </c>
      <c r="C7" s="6" t="s">
        <v>19</v>
      </c>
      <c r="D7" s="7">
        <v>23</v>
      </c>
      <c r="E7" s="7">
        <v>9</v>
      </c>
      <c r="F7" s="8">
        <f t="shared" si="0"/>
        <v>39.130434782608695</v>
      </c>
      <c r="H7" s="71"/>
      <c r="I7" s="71"/>
    </row>
    <row r="8" spans="2:9" x14ac:dyDescent="0.25">
      <c r="B8" s="143"/>
      <c r="C8" s="11" t="s">
        <v>20</v>
      </c>
      <c r="D8" s="12">
        <v>143</v>
      </c>
      <c r="E8" s="12">
        <v>32</v>
      </c>
      <c r="F8" s="13">
        <f t="shared" si="0"/>
        <v>22.377622377622377</v>
      </c>
      <c r="H8" s="71"/>
      <c r="I8" s="71"/>
    </row>
    <row r="9" spans="2:9" x14ac:dyDescent="0.25">
      <c r="B9" s="143"/>
      <c r="C9" s="11" t="s">
        <v>21</v>
      </c>
      <c r="D9" s="12">
        <v>1981</v>
      </c>
      <c r="E9" s="12">
        <v>987</v>
      </c>
      <c r="F9" s="13">
        <f t="shared" si="0"/>
        <v>49.823321554770317</v>
      </c>
      <c r="H9" s="71"/>
      <c r="I9" s="71"/>
    </row>
    <row r="10" spans="2:9" x14ac:dyDescent="0.25">
      <c r="B10" s="143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71"/>
      <c r="I10" s="71"/>
    </row>
    <row r="11" spans="2:9" x14ac:dyDescent="0.25">
      <c r="B11" s="143"/>
      <c r="C11" s="11" t="s">
        <v>23</v>
      </c>
      <c r="D11" s="12">
        <v>177</v>
      </c>
      <c r="E11" s="12">
        <v>43</v>
      </c>
      <c r="F11" s="13">
        <f t="shared" si="0"/>
        <v>24.293785310734464</v>
      </c>
      <c r="H11" s="71"/>
      <c r="I11" s="71"/>
    </row>
    <row r="12" spans="2:9" ht="15.75" thickBot="1" x14ac:dyDescent="0.3">
      <c r="B12" s="144"/>
      <c r="C12" s="14" t="s">
        <v>24</v>
      </c>
      <c r="D12" s="15">
        <v>66</v>
      </c>
      <c r="E12" s="15">
        <v>4</v>
      </c>
      <c r="F12" s="16">
        <f t="shared" si="0"/>
        <v>6.0606060606060606</v>
      </c>
      <c r="H12" s="71"/>
      <c r="I12" s="71"/>
    </row>
    <row r="13" spans="2:9" ht="22.5" customHeight="1" thickTop="1" x14ac:dyDescent="0.25">
      <c r="B13" s="145" t="s">
        <v>52</v>
      </c>
      <c r="C13" s="146"/>
      <c r="D13" s="17">
        <v>23871</v>
      </c>
      <c r="E13" s="17">
        <v>9124</v>
      </c>
      <c r="F13" s="18">
        <f t="shared" si="0"/>
        <v>38.222110510661473</v>
      </c>
      <c r="H13" s="72"/>
      <c r="I13" s="72"/>
    </row>
    <row r="14" spans="2:9" ht="21.75" customHeight="1" thickBot="1" x14ac:dyDescent="0.3">
      <c r="B14" s="249" t="s">
        <v>25</v>
      </c>
      <c r="C14" s="250"/>
      <c r="D14" s="247">
        <v>13831</v>
      </c>
      <c r="E14" s="247">
        <v>5282</v>
      </c>
      <c r="F14" s="248">
        <f t="shared" si="0"/>
        <v>38.189574145036516</v>
      </c>
      <c r="H14" s="70">
        <f>SUM(D15,D18)</f>
        <v>13831</v>
      </c>
      <c r="I14" s="70">
        <f>SUM(E15,E18)</f>
        <v>5282</v>
      </c>
    </row>
    <row r="15" spans="2:9" ht="16.5" customHeight="1" thickTop="1" thickBot="1" x14ac:dyDescent="0.3">
      <c r="B15" s="137" t="s">
        <v>26</v>
      </c>
      <c r="C15" s="138"/>
      <c r="D15" s="19">
        <v>10762</v>
      </c>
      <c r="E15" s="19">
        <v>4246</v>
      </c>
      <c r="F15" s="20">
        <f t="shared" si="0"/>
        <v>39.453633153688905</v>
      </c>
    </row>
    <row r="16" spans="2:9" x14ac:dyDescent="0.25">
      <c r="B16" s="132"/>
      <c r="C16" s="21" t="s">
        <v>27</v>
      </c>
      <c r="D16" s="22">
        <v>268</v>
      </c>
      <c r="E16" s="22">
        <v>65</v>
      </c>
      <c r="F16" s="23">
        <f t="shared" si="0"/>
        <v>24.253731343283583</v>
      </c>
    </row>
    <row r="17" spans="2:6" ht="15.75" thickBot="1" x14ac:dyDescent="0.3">
      <c r="B17" s="133"/>
      <c r="C17" s="24" t="s">
        <v>28</v>
      </c>
      <c r="D17" s="25">
        <v>914</v>
      </c>
      <c r="E17" s="25">
        <v>406</v>
      </c>
      <c r="F17" s="26">
        <f t="shared" si="0"/>
        <v>44.420131291028447</v>
      </c>
    </row>
    <row r="18" spans="2:6" ht="15.75" customHeight="1" thickBot="1" x14ac:dyDescent="0.3">
      <c r="B18" s="134" t="s">
        <v>29</v>
      </c>
      <c r="C18" s="135"/>
      <c r="D18" s="27">
        <v>3069</v>
      </c>
      <c r="E18" s="27">
        <v>1036</v>
      </c>
      <c r="F18" s="28">
        <f t="shared" si="0"/>
        <v>33.756924079504728</v>
      </c>
    </row>
    <row r="19" spans="2:6" x14ac:dyDescent="0.25">
      <c r="B19" s="132"/>
      <c r="C19" s="21" t="s">
        <v>30</v>
      </c>
      <c r="D19" s="22">
        <v>1169</v>
      </c>
      <c r="E19" s="22">
        <v>340</v>
      </c>
      <c r="F19" s="23">
        <f t="shared" si="0"/>
        <v>29.084687767322499</v>
      </c>
    </row>
    <row r="20" spans="2:6" x14ac:dyDescent="0.25">
      <c r="B20" s="133"/>
      <c r="C20" s="11" t="s">
        <v>31</v>
      </c>
      <c r="D20" s="12">
        <v>852</v>
      </c>
      <c r="E20" s="12">
        <v>167</v>
      </c>
      <c r="F20" s="13">
        <f t="shared" si="0"/>
        <v>19.600938967136152</v>
      </c>
    </row>
    <row r="21" spans="2:6" x14ac:dyDescent="0.25">
      <c r="B21" s="133"/>
      <c r="C21" s="11" t="s">
        <v>32</v>
      </c>
      <c r="D21" s="12">
        <v>373</v>
      </c>
      <c r="E21" s="12">
        <v>153</v>
      </c>
      <c r="F21" s="13">
        <f t="shared" si="0"/>
        <v>41.018766756032171</v>
      </c>
    </row>
    <row r="22" spans="2:6" x14ac:dyDescent="0.25">
      <c r="B22" s="133"/>
      <c r="C22" s="77" t="s">
        <v>61</v>
      </c>
      <c r="D22" s="78">
        <v>3</v>
      </c>
      <c r="E22" s="78">
        <v>3</v>
      </c>
      <c r="F22" s="79">
        <f t="shared" si="0"/>
        <v>100</v>
      </c>
    </row>
    <row r="23" spans="2:6" x14ac:dyDescent="0.25">
      <c r="B23" s="133"/>
      <c r="C23" s="11" t="s">
        <v>33</v>
      </c>
      <c r="D23" s="12">
        <v>329</v>
      </c>
      <c r="E23" s="12">
        <v>123</v>
      </c>
      <c r="F23" s="13">
        <f t="shared" si="0"/>
        <v>37.38601823708207</v>
      </c>
    </row>
    <row r="24" spans="2:6" ht="16.5" customHeight="1" x14ac:dyDescent="0.25">
      <c r="B24" s="133"/>
      <c r="C24" s="77" t="s">
        <v>62</v>
      </c>
      <c r="D24" s="78">
        <v>227</v>
      </c>
      <c r="E24" s="78">
        <v>226</v>
      </c>
      <c r="F24" s="79">
        <f t="shared" si="0"/>
        <v>99.559471365638757</v>
      </c>
    </row>
    <row r="25" spans="2:6" ht="15.75" customHeight="1" x14ac:dyDescent="0.25">
      <c r="B25" s="133"/>
      <c r="C25" s="77" t="s">
        <v>63</v>
      </c>
      <c r="D25" s="78">
        <v>18</v>
      </c>
      <c r="E25" s="78">
        <v>18</v>
      </c>
      <c r="F25" s="79">
        <f t="shared" si="0"/>
        <v>100</v>
      </c>
    </row>
    <row r="26" spans="2:6" x14ac:dyDescent="0.25">
      <c r="B26" s="133"/>
      <c r="C26" s="282" t="s">
        <v>34</v>
      </c>
      <c r="D26" s="283">
        <v>0</v>
      </c>
      <c r="E26" s="283">
        <v>0</v>
      </c>
      <c r="F26" s="284" t="e">
        <f t="shared" si="0"/>
        <v>#DIV/0!</v>
      </c>
    </row>
    <row r="27" spans="2:6" ht="17.25" customHeight="1" x14ac:dyDescent="0.25">
      <c r="B27" s="133"/>
      <c r="C27" s="282" t="s">
        <v>44</v>
      </c>
      <c r="D27" s="283">
        <v>0</v>
      </c>
      <c r="E27" s="283">
        <v>0</v>
      </c>
      <c r="F27" s="284" t="e">
        <f t="shared" si="0"/>
        <v>#DIV/0!</v>
      </c>
    </row>
    <row r="28" spans="2:6" ht="16.5" customHeight="1" x14ac:dyDescent="0.25">
      <c r="B28" s="133"/>
      <c r="C28" s="282" t="s">
        <v>45</v>
      </c>
      <c r="D28" s="283">
        <v>0</v>
      </c>
      <c r="E28" s="283">
        <v>0</v>
      </c>
      <c r="F28" s="284" t="e">
        <f t="shared" si="0"/>
        <v>#DIV/0!</v>
      </c>
    </row>
    <row r="29" spans="2:6" ht="32.25" customHeight="1" x14ac:dyDescent="0.25">
      <c r="B29" s="133"/>
      <c r="C29" s="42" t="s">
        <v>64</v>
      </c>
      <c r="D29" s="43">
        <v>23</v>
      </c>
      <c r="E29" s="60"/>
      <c r="F29" s="44" t="s">
        <v>56</v>
      </c>
    </row>
    <row r="30" spans="2:6" ht="18.75" customHeight="1" thickBot="1" x14ac:dyDescent="0.3">
      <c r="B30" s="136"/>
      <c r="C30" s="14" t="s">
        <v>35</v>
      </c>
      <c r="D30" s="15">
        <v>78</v>
      </c>
      <c r="E30" s="15">
        <v>9</v>
      </c>
      <c r="F30" s="16">
        <f t="shared" ref="F30:F42" si="1">SUM(E30/D30*100)</f>
        <v>11.538461538461538</v>
      </c>
    </row>
    <row r="31" spans="2:6" ht="16.5" customHeight="1" thickTop="1" x14ac:dyDescent="0.25">
      <c r="B31" s="229" t="s">
        <v>67</v>
      </c>
      <c r="C31" s="230"/>
      <c r="D31" s="231">
        <v>200</v>
      </c>
      <c r="E31" s="231">
        <v>52</v>
      </c>
      <c r="F31" s="232">
        <f t="shared" si="1"/>
        <v>26</v>
      </c>
    </row>
    <row r="32" spans="2:6" ht="17.25" customHeight="1" x14ac:dyDescent="0.25">
      <c r="B32" s="225" t="s">
        <v>65</v>
      </c>
      <c r="C32" s="226"/>
      <c r="D32" s="227">
        <v>20</v>
      </c>
      <c r="E32" s="227">
        <v>20</v>
      </c>
      <c r="F32" s="228">
        <f t="shared" si="1"/>
        <v>100</v>
      </c>
    </row>
    <row r="33" spans="2:6" ht="18" customHeight="1" x14ac:dyDescent="0.25">
      <c r="B33" s="233" t="s">
        <v>55</v>
      </c>
      <c r="C33" s="234"/>
      <c r="D33" s="235">
        <v>2712</v>
      </c>
      <c r="E33" s="235">
        <v>1409</v>
      </c>
      <c r="F33" s="236">
        <f t="shared" si="1"/>
        <v>51.954277286135699</v>
      </c>
    </row>
    <row r="34" spans="2:6" ht="19.5" customHeight="1" x14ac:dyDescent="0.25">
      <c r="B34" s="225" t="s">
        <v>66</v>
      </c>
      <c r="C34" s="226"/>
      <c r="D34" s="78">
        <v>3</v>
      </c>
      <c r="E34" s="78">
        <v>3</v>
      </c>
      <c r="F34" s="79">
        <f t="shared" si="1"/>
        <v>100</v>
      </c>
    </row>
    <row r="35" spans="2:6" ht="18" customHeight="1" thickBot="1" x14ac:dyDescent="0.3">
      <c r="B35" s="237" t="s">
        <v>49</v>
      </c>
      <c r="C35" s="238"/>
      <c r="D35" s="239">
        <v>0</v>
      </c>
      <c r="E35" s="239">
        <v>0</v>
      </c>
      <c r="F35" s="240" t="e">
        <f t="shared" si="1"/>
        <v>#DIV/0!</v>
      </c>
    </row>
    <row r="36" spans="2:6" ht="17.25" customHeight="1" thickTop="1" x14ac:dyDescent="0.25">
      <c r="B36" s="241" t="s">
        <v>36</v>
      </c>
      <c r="C36" s="242"/>
      <c r="D36" s="243">
        <v>202</v>
      </c>
      <c r="E36" s="243">
        <v>23</v>
      </c>
      <c r="F36" s="244">
        <f t="shared" si="1"/>
        <v>11.386138613861387</v>
      </c>
    </row>
    <row r="37" spans="2:6" ht="18" customHeight="1" thickBot="1" x14ac:dyDescent="0.3">
      <c r="B37" s="126" t="s">
        <v>46</v>
      </c>
      <c r="C37" s="127"/>
      <c r="D37" s="29">
        <v>5</v>
      </c>
      <c r="E37" s="29">
        <v>1</v>
      </c>
      <c r="F37" s="30">
        <f t="shared" si="1"/>
        <v>20</v>
      </c>
    </row>
    <row r="38" spans="2:6" ht="16.5" customHeight="1" thickTop="1" thickBot="1" x14ac:dyDescent="0.3">
      <c r="B38" s="245" t="s">
        <v>37</v>
      </c>
      <c r="C38" s="246"/>
      <c r="D38" s="247">
        <v>0</v>
      </c>
      <c r="E38" s="247">
        <v>0</v>
      </c>
      <c r="F38" s="248" t="e">
        <f t="shared" si="1"/>
        <v>#DIV/0!</v>
      </c>
    </row>
    <row r="39" spans="2:6" ht="32.25" customHeight="1" thickTop="1" thickBot="1" x14ac:dyDescent="0.3">
      <c r="B39" s="267" t="s">
        <v>38</v>
      </c>
      <c r="C39" s="268"/>
      <c r="D39" s="269">
        <v>204</v>
      </c>
      <c r="E39" s="269">
        <v>102</v>
      </c>
      <c r="F39" s="270">
        <f t="shared" si="1"/>
        <v>50</v>
      </c>
    </row>
    <row r="40" spans="2:6" ht="15.75" customHeight="1" thickBot="1" x14ac:dyDescent="0.3">
      <c r="B40" s="271" t="s">
        <v>39</v>
      </c>
      <c r="C40" s="263"/>
      <c r="D40" s="269">
        <v>2399</v>
      </c>
      <c r="E40" s="269">
        <v>1059</v>
      </c>
      <c r="F40" s="270">
        <f t="shared" si="1"/>
        <v>44.143393080450188</v>
      </c>
    </row>
    <row r="41" spans="2:6" ht="15.75" customHeight="1" thickBot="1" x14ac:dyDescent="0.3">
      <c r="B41" s="272" t="s">
        <v>40</v>
      </c>
      <c r="C41" s="273"/>
      <c r="D41" s="274">
        <v>1975</v>
      </c>
      <c r="E41" s="274">
        <v>804</v>
      </c>
      <c r="F41" s="275">
        <f t="shared" si="1"/>
        <v>40.708860759493668</v>
      </c>
    </row>
    <row r="42" spans="2:6" ht="15.75" customHeight="1" thickTop="1" x14ac:dyDescent="0.25">
      <c r="B42" s="128" t="s">
        <v>41</v>
      </c>
      <c r="C42" s="129"/>
      <c r="D42" s="25">
        <v>20</v>
      </c>
      <c r="E42" s="25">
        <v>16</v>
      </c>
      <c r="F42" s="26">
        <f t="shared" si="1"/>
        <v>80</v>
      </c>
    </row>
    <row r="43" spans="2:6" ht="15" customHeight="1" x14ac:dyDescent="0.25">
      <c r="B43" s="120" t="s">
        <v>57</v>
      </c>
      <c r="C43" s="121"/>
      <c r="D43" s="39">
        <v>364</v>
      </c>
      <c r="E43" s="58"/>
      <c r="F43" s="41" t="s">
        <v>56</v>
      </c>
    </row>
    <row r="44" spans="2:6" ht="15" customHeight="1" x14ac:dyDescent="0.25">
      <c r="B44" s="130" t="s">
        <v>42</v>
      </c>
      <c r="C44" s="131"/>
      <c r="D44" s="25">
        <v>78</v>
      </c>
      <c r="E44" s="25">
        <v>15</v>
      </c>
      <c r="F44" s="26">
        <f>SUM(E44/D44*100)</f>
        <v>19.230769230769234</v>
      </c>
    </row>
    <row r="45" spans="2:6" ht="15" customHeight="1" x14ac:dyDescent="0.25">
      <c r="B45" s="122" t="s">
        <v>58</v>
      </c>
      <c r="C45" s="123"/>
      <c r="D45" s="40">
        <v>131</v>
      </c>
      <c r="E45" s="59"/>
      <c r="F45" s="45" t="s">
        <v>56</v>
      </c>
    </row>
    <row r="46" spans="2:6" ht="15.75" customHeight="1" thickBot="1" x14ac:dyDescent="0.3">
      <c r="B46" s="124" t="s">
        <v>43</v>
      </c>
      <c r="C46" s="125"/>
      <c r="D46" s="9">
        <v>1755</v>
      </c>
      <c r="E46" s="9">
        <v>362</v>
      </c>
      <c r="F46" s="10">
        <f>SUM(E46/D46*100)</f>
        <v>20.626780626780629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62" t="s">
        <v>69</v>
      </c>
      <c r="C49" s="263"/>
      <c r="D49" s="264">
        <f>SUM(D39:D41)</f>
        <v>4578</v>
      </c>
      <c r="E49" s="264">
        <f>SUM(E39:E41)</f>
        <v>1965</v>
      </c>
      <c r="F49" s="265">
        <f>SUM(E49/D49*100)</f>
        <v>42.922673656618606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18" t="s">
        <v>60</v>
      </c>
      <c r="C51" s="219"/>
      <c r="D51" s="220">
        <f>SUM(D22,D24:D25,D32,D34)</f>
        <v>271</v>
      </c>
      <c r="E51" s="220">
        <f>SUM(E22,E24:E25,E32,E34)</f>
        <v>270</v>
      </c>
      <c r="F51" s="221">
        <f>SUM(E51/D51*100)</f>
        <v>99.630996309963109</v>
      </c>
    </row>
    <row r="52" spans="2:6" ht="15.75" customHeight="1" thickBot="1" x14ac:dyDescent="0.3">
      <c r="B52" s="218" t="s">
        <v>68</v>
      </c>
      <c r="C52" s="219"/>
      <c r="D52" s="220">
        <f>SUM(D22,D24:D25)</f>
        <v>248</v>
      </c>
      <c r="E52" s="220">
        <f>SUM(E22,E24:E25)</f>
        <v>247</v>
      </c>
      <c r="F52" s="221">
        <f>SUM(E52/D52*100)</f>
        <v>99.596774193548384</v>
      </c>
    </row>
    <row r="53" spans="2:6" x14ac:dyDescent="0.25">
      <c r="B53" s="51" t="str">
        <f>T('b.ogół. i do 30 r.ż.'!B55)</f>
        <v>*      Liczby zawarte w zestawieniu - w okresie styczeń - czerwiec 2023 r.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15" t="s">
        <v>97</v>
      </c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1:Q62"/>
  <sheetViews>
    <sheetView zoomScale="110" zoomScaleNormal="110" workbookViewId="0">
      <selection activeCell="B1" sqref="B1"/>
    </sheetView>
  </sheetViews>
  <sheetFormatPr defaultRowHeight="12.75" x14ac:dyDescent="0.2"/>
  <cols>
    <col min="1" max="1" width="1.85546875" style="74" customWidth="1"/>
    <col min="2" max="2" width="3" style="74" customWidth="1"/>
    <col min="3" max="3" width="81.5703125" style="74" customWidth="1"/>
    <col min="4" max="5" width="6.42578125" style="74" customWidth="1"/>
    <col min="6" max="6" width="6" style="74" customWidth="1"/>
    <col min="7" max="7" width="6.140625" style="74" customWidth="1"/>
    <col min="8" max="8" width="1.5703125" style="74" customWidth="1"/>
    <col min="9" max="11" width="0" style="74" hidden="1" customWidth="1"/>
    <col min="12" max="12" width="5.28515625" style="74" hidden="1" customWidth="1"/>
    <col min="13" max="13" width="2.5703125" style="74" customWidth="1"/>
    <col min="14" max="14" width="5.28515625" style="74" customWidth="1"/>
    <col min="15" max="15" width="5.140625" style="74" customWidth="1"/>
    <col min="16" max="16" width="5" style="74" customWidth="1"/>
    <col min="17" max="17" width="4.5703125" style="74" customWidth="1"/>
    <col min="18" max="16384" width="9.140625" style="74"/>
  </cols>
  <sheetData>
    <row r="1" spans="2:17" ht="13.5" thickBot="1" x14ac:dyDescent="0.25">
      <c r="B1" s="31" t="s">
        <v>54</v>
      </c>
      <c r="C1" s="2"/>
      <c r="D1" s="2"/>
      <c r="E1" s="2"/>
      <c r="F1" s="2"/>
      <c r="G1" s="2"/>
    </row>
    <row r="2" spans="2:17" ht="13.5" thickTop="1" x14ac:dyDescent="0.2">
      <c r="B2" s="152" t="s">
        <v>12</v>
      </c>
      <c r="C2" s="153"/>
      <c r="D2" s="154" t="s">
        <v>13</v>
      </c>
      <c r="E2" s="153"/>
      <c r="F2" s="155" t="s">
        <v>15</v>
      </c>
      <c r="G2" s="156"/>
    </row>
    <row r="3" spans="2:17" ht="13.5" thickBot="1" x14ac:dyDescent="0.25">
      <c r="B3" s="157"/>
      <c r="C3" s="158"/>
      <c r="D3" s="159" t="s">
        <v>14</v>
      </c>
      <c r="E3" s="160"/>
      <c r="F3" s="161" t="s">
        <v>16</v>
      </c>
      <c r="G3" s="162"/>
    </row>
    <row r="4" spans="2:17" ht="24.75" thickBot="1" x14ac:dyDescent="0.25">
      <c r="B4" s="163"/>
      <c r="C4" s="164"/>
      <c r="D4" s="165" t="s">
        <v>8</v>
      </c>
      <c r="E4" s="166" t="s">
        <v>9</v>
      </c>
      <c r="F4" s="165" t="s">
        <v>8</v>
      </c>
      <c r="G4" s="167" t="s">
        <v>9</v>
      </c>
    </row>
    <row r="5" spans="2:17" ht="17.25" customHeight="1" thickTop="1" thickBot="1" x14ac:dyDescent="0.25">
      <c r="B5" s="139" t="s">
        <v>50</v>
      </c>
      <c r="C5" s="140"/>
      <c r="D5" s="98">
        <f>SUM('b.ogół. i do 30 r.ż.'!E6)</f>
        <v>18145</v>
      </c>
      <c r="E5" s="4">
        <f>SUM('w tym kobiety'!E4)</f>
        <v>8905</v>
      </c>
      <c r="F5" s="46">
        <v>10859</v>
      </c>
      <c r="G5" s="46">
        <v>5126</v>
      </c>
      <c r="N5" s="70">
        <f>SUM(D6:D7)</f>
        <v>18145</v>
      </c>
      <c r="O5" s="70">
        <f>SUM(E6:E7)</f>
        <v>8905</v>
      </c>
    </row>
    <row r="6" spans="2:17" ht="15.75" customHeight="1" thickTop="1" x14ac:dyDescent="0.2">
      <c r="B6" s="141"/>
      <c r="C6" s="6" t="s">
        <v>17</v>
      </c>
      <c r="D6" s="99">
        <f>SUM('b.ogół. i do 30 r.ż.'!E7)</f>
        <v>5720</v>
      </c>
      <c r="E6" s="7">
        <f>SUM('w tym kobiety'!E5)</f>
        <v>2812</v>
      </c>
      <c r="F6" s="32">
        <v>4304</v>
      </c>
      <c r="G6" s="32">
        <v>1976</v>
      </c>
      <c r="N6" s="70">
        <f>SUM(F6:F7)</f>
        <v>10859</v>
      </c>
      <c r="O6" s="70">
        <f>SUM(G6:G7)</f>
        <v>5126</v>
      </c>
      <c r="P6" s="75"/>
      <c r="Q6" s="75"/>
    </row>
    <row r="7" spans="2:17" ht="15.75" customHeight="1" thickBot="1" x14ac:dyDescent="0.25">
      <c r="B7" s="136"/>
      <c r="C7" s="68" t="s">
        <v>18</v>
      </c>
      <c r="D7" s="100">
        <f>SUM('b.ogół. i do 30 r.ż.'!E8)</f>
        <v>12425</v>
      </c>
      <c r="E7" s="9">
        <f>SUM('w tym kobiety'!E6)</f>
        <v>6093</v>
      </c>
      <c r="F7" s="33">
        <v>6555</v>
      </c>
      <c r="G7" s="33">
        <v>3150</v>
      </c>
      <c r="I7" s="70">
        <f>SUM(D6:D7)</f>
        <v>18145</v>
      </c>
      <c r="J7" s="70">
        <f>SUM(E6:E7)</f>
        <v>8905</v>
      </c>
      <c r="K7" s="70">
        <f>SUM(F6:F7)</f>
        <v>10859</v>
      </c>
      <c r="L7" s="70">
        <f>SUM(G6:G7)</f>
        <v>5126</v>
      </c>
      <c r="N7" s="71"/>
      <c r="O7" s="71"/>
      <c r="P7" s="71"/>
      <c r="Q7" s="71"/>
    </row>
    <row r="8" spans="2:17" ht="13.5" customHeight="1" thickTop="1" x14ac:dyDescent="0.2">
      <c r="B8" s="142" t="s">
        <v>51</v>
      </c>
      <c r="C8" s="6" t="s">
        <v>19</v>
      </c>
      <c r="D8" s="99">
        <f>SUM('b.ogół. i do 30 r.ż.'!E9)</f>
        <v>18</v>
      </c>
      <c r="E8" s="7">
        <f>SUM('w tym kobiety'!E7)</f>
        <v>9</v>
      </c>
      <c r="F8" s="32">
        <v>11</v>
      </c>
      <c r="G8" s="32">
        <v>5</v>
      </c>
      <c r="N8" s="71"/>
      <c r="O8" s="71"/>
      <c r="P8" s="71"/>
      <c r="Q8" s="71"/>
    </row>
    <row r="9" spans="2:17" ht="15" customHeight="1" x14ac:dyDescent="0.2">
      <c r="B9" s="143"/>
      <c r="C9" s="11" t="s">
        <v>20</v>
      </c>
      <c r="D9" s="101">
        <f>SUM('b.ogół. i do 30 r.ż.'!E10)</f>
        <v>46</v>
      </c>
      <c r="E9" s="12">
        <f>SUM('w tym kobiety'!E8)</f>
        <v>32</v>
      </c>
      <c r="F9" s="34">
        <v>18</v>
      </c>
      <c r="G9" s="34">
        <v>10</v>
      </c>
      <c r="N9" s="71"/>
      <c r="O9" s="71"/>
      <c r="P9" s="71"/>
      <c r="Q9" s="71"/>
    </row>
    <row r="10" spans="2:17" x14ac:dyDescent="0.2">
      <c r="B10" s="143"/>
      <c r="C10" s="11" t="s">
        <v>21</v>
      </c>
      <c r="D10" s="101">
        <f>SUM('b.ogół. i do 30 r.ż.'!E11)</f>
        <v>1428</v>
      </c>
      <c r="E10" s="12">
        <f>SUM('w tym kobiety'!E9)</f>
        <v>987</v>
      </c>
      <c r="F10" s="34">
        <v>965</v>
      </c>
      <c r="G10" s="34">
        <v>645</v>
      </c>
      <c r="N10" s="71"/>
      <c r="O10" s="71"/>
      <c r="P10" s="71"/>
      <c r="Q10" s="71"/>
    </row>
    <row r="11" spans="2:17" ht="15" customHeight="1" x14ac:dyDescent="0.2">
      <c r="B11" s="143"/>
      <c r="C11" s="11" t="s">
        <v>22</v>
      </c>
      <c r="D11" s="101">
        <f>SUM('b.ogół. i do 30 r.ż.'!E12)</f>
        <v>0</v>
      </c>
      <c r="E11" s="12">
        <f>SUM('w tym kobiety'!E10)</f>
        <v>0</v>
      </c>
      <c r="F11" s="34">
        <v>0</v>
      </c>
      <c r="G11" s="34">
        <v>0</v>
      </c>
      <c r="N11" s="71"/>
      <c r="O11" s="71"/>
      <c r="P11" s="71"/>
      <c r="Q11" s="71"/>
    </row>
    <row r="12" spans="2:17" ht="15" customHeight="1" x14ac:dyDescent="0.2">
      <c r="B12" s="143"/>
      <c r="C12" s="11" t="s">
        <v>23</v>
      </c>
      <c r="D12" s="101">
        <f>SUM('b.ogół. i do 30 r.ż.'!E13)</f>
        <v>299</v>
      </c>
      <c r="E12" s="12">
        <f>SUM('w tym kobiety'!E11)</f>
        <v>43</v>
      </c>
      <c r="F12" s="34">
        <v>184</v>
      </c>
      <c r="G12" s="34">
        <v>23</v>
      </c>
      <c r="N12" s="71"/>
      <c r="O12" s="71"/>
      <c r="P12" s="71"/>
      <c r="Q12" s="71"/>
    </row>
    <row r="13" spans="2:17" ht="15.75" customHeight="1" thickBot="1" x14ac:dyDescent="0.25">
      <c r="B13" s="144"/>
      <c r="C13" s="14" t="s">
        <v>24</v>
      </c>
      <c r="D13" s="102">
        <f>SUM('b.ogół. i do 30 r.ż.'!E14)</f>
        <v>6</v>
      </c>
      <c r="E13" s="15">
        <f>SUM('w tym kobiety'!E12)</f>
        <v>4</v>
      </c>
      <c r="F13" s="37">
        <v>2</v>
      </c>
      <c r="G13" s="37">
        <v>2</v>
      </c>
      <c r="N13" s="71"/>
      <c r="O13" s="71"/>
      <c r="P13" s="71"/>
      <c r="Q13" s="71"/>
    </row>
    <row r="14" spans="2:17" ht="20.25" customHeight="1" thickTop="1" x14ac:dyDescent="0.2">
      <c r="B14" s="145" t="s">
        <v>52</v>
      </c>
      <c r="C14" s="146"/>
      <c r="D14" s="47">
        <f>SUM('b.ogół. i do 30 r.ż.'!E15)</f>
        <v>18942</v>
      </c>
      <c r="E14" s="17">
        <f>SUM('w tym kobiety'!E13)</f>
        <v>9124</v>
      </c>
      <c r="F14" s="97">
        <v>11203</v>
      </c>
      <c r="G14" s="47">
        <v>5199</v>
      </c>
      <c r="N14" s="75"/>
      <c r="O14" s="75"/>
      <c r="P14" s="75"/>
      <c r="Q14" s="75"/>
    </row>
    <row r="15" spans="2:17" ht="14.25" customHeight="1" thickBot="1" x14ac:dyDescent="0.25">
      <c r="B15" s="249" t="s">
        <v>25</v>
      </c>
      <c r="C15" s="250"/>
      <c r="D15" s="251">
        <f>SUM('b.ogół. i do 30 r.ż.'!E16)</f>
        <v>10910</v>
      </c>
      <c r="E15" s="247">
        <f>SUM('w tym kobiety'!E14)</f>
        <v>5282</v>
      </c>
      <c r="F15" s="252">
        <v>6103</v>
      </c>
      <c r="G15" s="252">
        <v>2843</v>
      </c>
      <c r="N15" s="70">
        <f>SUM(D16+D19)</f>
        <v>10910</v>
      </c>
      <c r="O15" s="70">
        <f>SUM(E16+E19)</f>
        <v>5282</v>
      </c>
    </row>
    <row r="16" spans="2:17" ht="14.25" customHeight="1" thickTop="1" thickBot="1" x14ac:dyDescent="0.25">
      <c r="B16" s="137" t="s">
        <v>26</v>
      </c>
      <c r="C16" s="138"/>
      <c r="D16" s="103">
        <f>SUM('b.ogół. i do 30 r.ż.'!E17)</f>
        <v>8760</v>
      </c>
      <c r="E16" s="19">
        <f>SUM('w tym kobiety'!E15)</f>
        <v>4246</v>
      </c>
      <c r="F16" s="35">
        <v>5124</v>
      </c>
      <c r="G16" s="35">
        <v>2435</v>
      </c>
      <c r="N16" s="70">
        <f>SUM(F16+F19)</f>
        <v>6103</v>
      </c>
      <c r="O16" s="70">
        <f>SUM(G16+G19)</f>
        <v>2843</v>
      </c>
    </row>
    <row r="17" spans="2:7" ht="15" customHeight="1" x14ac:dyDescent="0.2">
      <c r="B17" s="132"/>
      <c r="C17" s="21" t="s">
        <v>27</v>
      </c>
      <c r="D17" s="104">
        <f>SUM('b.ogół. i do 30 r.ż.'!E18)</f>
        <v>294</v>
      </c>
      <c r="E17" s="22">
        <f>SUM('w tym kobiety'!E16)</f>
        <v>65</v>
      </c>
      <c r="F17" s="36">
        <v>124</v>
      </c>
      <c r="G17" s="36">
        <v>24</v>
      </c>
    </row>
    <row r="18" spans="2:7" ht="15.75" customHeight="1" thickBot="1" x14ac:dyDescent="0.25">
      <c r="B18" s="133"/>
      <c r="C18" s="24" t="s">
        <v>28</v>
      </c>
      <c r="D18" s="105">
        <f>SUM('b.ogół. i do 30 r.ż.'!E19)</f>
        <v>851</v>
      </c>
      <c r="E18" s="25">
        <f>SUM('w tym kobiety'!E17)</f>
        <v>406</v>
      </c>
      <c r="F18" s="48">
        <v>514</v>
      </c>
      <c r="G18" s="48">
        <v>223</v>
      </c>
    </row>
    <row r="19" spans="2:7" ht="13.5" customHeight="1" thickBot="1" x14ac:dyDescent="0.25">
      <c r="B19" s="134" t="s">
        <v>29</v>
      </c>
      <c r="C19" s="135"/>
      <c r="D19" s="106">
        <f>SUM('b.ogół. i do 30 r.ż.'!E20)</f>
        <v>2150</v>
      </c>
      <c r="E19" s="27">
        <f>SUM('w tym kobiety'!E18)</f>
        <v>1036</v>
      </c>
      <c r="F19" s="49">
        <v>979</v>
      </c>
      <c r="G19" s="49">
        <v>408</v>
      </c>
    </row>
    <row r="20" spans="2:7" ht="15" customHeight="1" x14ac:dyDescent="0.2">
      <c r="B20" s="132"/>
      <c r="C20" s="21" t="s">
        <v>30</v>
      </c>
      <c r="D20" s="104">
        <f>SUM('b.ogół. i do 30 r.ż.'!E21)</f>
        <v>639</v>
      </c>
      <c r="E20" s="22">
        <f>SUM('w tym kobiety'!E19)</f>
        <v>340</v>
      </c>
      <c r="F20" s="36">
        <v>343</v>
      </c>
      <c r="G20" s="36">
        <v>164</v>
      </c>
    </row>
    <row r="21" spans="2:7" ht="15" customHeight="1" x14ac:dyDescent="0.2">
      <c r="B21" s="133"/>
      <c r="C21" s="11" t="s">
        <v>31</v>
      </c>
      <c r="D21" s="101">
        <f>SUM('b.ogół. i do 30 r.ż.'!E22)</f>
        <v>244</v>
      </c>
      <c r="E21" s="12">
        <f>SUM('w tym kobiety'!E20)</f>
        <v>167</v>
      </c>
      <c r="F21" s="34">
        <v>101</v>
      </c>
      <c r="G21" s="34">
        <v>56</v>
      </c>
    </row>
    <row r="22" spans="2:7" ht="15" customHeight="1" x14ac:dyDescent="0.2">
      <c r="B22" s="133"/>
      <c r="C22" s="11" t="s">
        <v>32</v>
      </c>
      <c r="D22" s="101">
        <f>SUM('b.ogół. i do 30 r.ż.'!E23)</f>
        <v>421</v>
      </c>
      <c r="E22" s="12">
        <f>SUM('w tym kobiety'!E21)</f>
        <v>153</v>
      </c>
      <c r="F22" s="34">
        <v>167</v>
      </c>
      <c r="G22" s="34">
        <v>49</v>
      </c>
    </row>
    <row r="23" spans="2:7" ht="15" customHeight="1" x14ac:dyDescent="0.2">
      <c r="B23" s="133"/>
      <c r="C23" s="77" t="s">
        <v>61</v>
      </c>
      <c r="D23" s="287">
        <f>SUM('b.ogół. i do 30 r.ż.'!E24)</f>
        <v>5</v>
      </c>
      <c r="E23" s="78">
        <f>SUM('w tym kobiety'!E22)</f>
        <v>3</v>
      </c>
      <c r="F23" s="288">
        <v>1</v>
      </c>
      <c r="G23" s="288">
        <v>0</v>
      </c>
    </row>
    <row r="24" spans="2:7" ht="15" customHeight="1" x14ac:dyDescent="0.2">
      <c r="B24" s="133"/>
      <c r="C24" s="11" t="s">
        <v>33</v>
      </c>
      <c r="D24" s="101">
        <f>SUM('b.ogół. i do 30 r.ż.'!E25)</f>
        <v>347</v>
      </c>
      <c r="E24" s="12">
        <f>SUM('w tym kobiety'!E23)</f>
        <v>123</v>
      </c>
      <c r="F24" s="34">
        <v>196</v>
      </c>
      <c r="G24" s="34">
        <v>58</v>
      </c>
    </row>
    <row r="25" spans="2:7" ht="15" customHeight="1" x14ac:dyDescent="0.2">
      <c r="B25" s="133"/>
      <c r="C25" s="77" t="s">
        <v>62</v>
      </c>
      <c r="D25" s="287">
        <f>SUM('b.ogół. i do 30 r.ż.'!E26)</f>
        <v>454</v>
      </c>
      <c r="E25" s="78">
        <f>SUM('w tym kobiety'!E24)</f>
        <v>226</v>
      </c>
      <c r="F25" s="288">
        <v>148</v>
      </c>
      <c r="G25" s="288">
        <v>67</v>
      </c>
    </row>
    <row r="26" spans="2:7" ht="12.75" customHeight="1" x14ac:dyDescent="0.2">
      <c r="B26" s="133"/>
      <c r="C26" s="77" t="s">
        <v>63</v>
      </c>
      <c r="D26" s="287">
        <f>SUM('b.ogół. i do 30 r.ż.'!E27)</f>
        <v>30</v>
      </c>
      <c r="E26" s="78">
        <f>SUM('w tym kobiety'!E25)</f>
        <v>18</v>
      </c>
      <c r="F26" s="288">
        <v>18</v>
      </c>
      <c r="G26" s="288">
        <v>9</v>
      </c>
    </row>
    <row r="27" spans="2:7" ht="15" customHeight="1" x14ac:dyDescent="0.2">
      <c r="B27" s="133"/>
      <c r="C27" s="282" t="s">
        <v>34</v>
      </c>
      <c r="D27" s="285">
        <f>SUM('b.ogół. i do 30 r.ż.'!E28)</f>
        <v>0</v>
      </c>
      <c r="E27" s="283">
        <f>SUM('w tym kobiety'!E26)</f>
        <v>0</v>
      </c>
      <c r="F27" s="286">
        <v>0</v>
      </c>
      <c r="G27" s="286">
        <v>0</v>
      </c>
    </row>
    <row r="28" spans="2:7" ht="16.5" customHeight="1" x14ac:dyDescent="0.2">
      <c r="B28" s="133"/>
      <c r="C28" s="282" t="s">
        <v>44</v>
      </c>
      <c r="D28" s="285">
        <f>SUM('b.ogół. i do 30 r.ż.'!E29)</f>
        <v>0</v>
      </c>
      <c r="E28" s="283">
        <f>SUM('w tym kobiety'!E27)</f>
        <v>0</v>
      </c>
      <c r="F28" s="286">
        <v>0</v>
      </c>
      <c r="G28" s="286">
        <v>0</v>
      </c>
    </row>
    <row r="29" spans="2:7" ht="15.75" customHeight="1" x14ac:dyDescent="0.2">
      <c r="B29" s="133"/>
      <c r="C29" s="282" t="s">
        <v>45</v>
      </c>
      <c r="D29" s="285">
        <f>SUM('b.ogół. i do 30 r.ż.'!E30)</f>
        <v>0</v>
      </c>
      <c r="E29" s="283">
        <f>SUM('w tym kobiety'!E28)</f>
        <v>0</v>
      </c>
      <c r="F29" s="286">
        <v>0</v>
      </c>
      <c r="G29" s="286">
        <v>0</v>
      </c>
    </row>
    <row r="30" spans="2:7" ht="33.75" customHeight="1" x14ac:dyDescent="0.2">
      <c r="B30" s="133"/>
      <c r="C30" s="42" t="s">
        <v>64</v>
      </c>
      <c r="D30" s="61"/>
      <c r="E30" s="63"/>
      <c r="F30" s="62"/>
      <c r="G30" s="62"/>
    </row>
    <row r="31" spans="2:7" ht="12.75" customHeight="1" thickBot="1" x14ac:dyDescent="0.25">
      <c r="B31" s="136"/>
      <c r="C31" s="14" t="s">
        <v>35</v>
      </c>
      <c r="D31" s="102">
        <f>SUM('b.ogół. i do 30 r.ż.'!E32)</f>
        <v>15</v>
      </c>
      <c r="E31" s="15">
        <f>SUM('w tym kobiety'!E30)</f>
        <v>9</v>
      </c>
      <c r="F31" s="37">
        <v>6</v>
      </c>
      <c r="G31" s="37">
        <v>5</v>
      </c>
    </row>
    <row r="32" spans="2:7" ht="15" customHeight="1" thickTop="1" x14ac:dyDescent="0.2">
      <c r="B32" s="229" t="s">
        <v>67</v>
      </c>
      <c r="C32" s="230"/>
      <c r="D32" s="253">
        <f>SUM('b.ogół. i do 30 r.ż.'!E33)</f>
        <v>355</v>
      </c>
      <c r="E32" s="231">
        <f>SUM('w tym kobiety'!E31)</f>
        <v>52</v>
      </c>
      <c r="F32" s="254">
        <v>222</v>
      </c>
      <c r="G32" s="253">
        <v>28</v>
      </c>
    </row>
    <row r="33" spans="2:7" ht="15.75" customHeight="1" x14ac:dyDescent="0.2">
      <c r="B33" s="225" t="s">
        <v>65</v>
      </c>
      <c r="C33" s="226"/>
      <c r="D33" s="289">
        <f>SUM('b.ogół. i do 30 r.ż.'!E34)</f>
        <v>122</v>
      </c>
      <c r="E33" s="227">
        <f>SUM('w tym kobiety'!E32)</f>
        <v>20</v>
      </c>
      <c r="F33" s="290">
        <v>73</v>
      </c>
      <c r="G33" s="289">
        <v>11</v>
      </c>
    </row>
    <row r="34" spans="2:7" ht="24.75" customHeight="1" x14ac:dyDescent="0.2">
      <c r="B34" s="233" t="s">
        <v>55</v>
      </c>
      <c r="C34" s="234"/>
      <c r="D34" s="255">
        <f>SUM('b.ogół. i do 30 r.ż.'!E35)</f>
        <v>2159</v>
      </c>
      <c r="E34" s="235">
        <f>SUM('w tym kobiety'!E33)</f>
        <v>1409</v>
      </c>
      <c r="F34" s="256">
        <v>1417</v>
      </c>
      <c r="G34" s="255">
        <v>890</v>
      </c>
    </row>
    <row r="35" spans="2:7" ht="15" customHeight="1" x14ac:dyDescent="0.2">
      <c r="B35" s="225" t="s">
        <v>66</v>
      </c>
      <c r="C35" s="226"/>
      <c r="D35" s="287">
        <f>SUM('b.ogół. i do 30 r.ż.'!E36)</f>
        <v>4</v>
      </c>
      <c r="E35" s="78">
        <f>SUM('w tym kobiety'!E34)</f>
        <v>3</v>
      </c>
      <c r="F35" s="288">
        <v>2</v>
      </c>
      <c r="G35" s="288">
        <v>1</v>
      </c>
    </row>
    <row r="36" spans="2:7" ht="17.25" customHeight="1" thickBot="1" x14ac:dyDescent="0.25">
      <c r="B36" s="237" t="s">
        <v>49</v>
      </c>
      <c r="C36" s="238"/>
      <c r="D36" s="257">
        <f>SUM('b.ogół. i do 30 r.ż.'!E37)</f>
        <v>0</v>
      </c>
      <c r="E36" s="239">
        <f>SUM('w tym kobiety'!E35)</f>
        <v>0</v>
      </c>
      <c r="F36" s="258">
        <v>0</v>
      </c>
      <c r="G36" s="258">
        <v>0</v>
      </c>
    </row>
    <row r="37" spans="2:7" ht="16.5" customHeight="1" thickTop="1" x14ac:dyDescent="0.2">
      <c r="B37" s="241" t="s">
        <v>36</v>
      </c>
      <c r="C37" s="242"/>
      <c r="D37" s="259">
        <f>SUM('b.ogół. i do 30 r.ż.'!E38)</f>
        <v>34</v>
      </c>
      <c r="E37" s="243">
        <f>SUM('w tym kobiety'!E36)</f>
        <v>23</v>
      </c>
      <c r="F37" s="260">
        <v>12</v>
      </c>
      <c r="G37" s="260">
        <v>7</v>
      </c>
    </row>
    <row r="38" spans="2:7" ht="18" customHeight="1" thickBot="1" x14ac:dyDescent="0.25">
      <c r="B38" s="126" t="s">
        <v>46</v>
      </c>
      <c r="C38" s="127"/>
      <c r="D38" s="107">
        <f>SUM('b.ogół. i do 30 r.ż.'!E39)</f>
        <v>1</v>
      </c>
      <c r="E38" s="29">
        <f>SUM('w tym kobiety'!E37)</f>
        <v>1</v>
      </c>
      <c r="F38" s="38">
        <v>0</v>
      </c>
      <c r="G38" s="38">
        <v>0</v>
      </c>
    </row>
    <row r="39" spans="2:7" ht="18" customHeight="1" thickTop="1" thickBot="1" x14ac:dyDescent="0.25">
      <c r="B39" s="245" t="s">
        <v>37</v>
      </c>
      <c r="C39" s="246"/>
      <c r="D39" s="251">
        <f>SUM('b.ogół. i do 30 r.ż.'!E40)</f>
        <v>0</v>
      </c>
      <c r="E39" s="247">
        <f>SUM('w tym kobiety'!E38)</f>
        <v>0</v>
      </c>
      <c r="F39" s="252">
        <v>0</v>
      </c>
      <c r="G39" s="252">
        <v>0</v>
      </c>
    </row>
    <row r="40" spans="2:7" ht="25.5" customHeight="1" thickTop="1" thickBot="1" x14ac:dyDescent="0.25">
      <c r="B40" s="267" t="s">
        <v>38</v>
      </c>
      <c r="C40" s="268"/>
      <c r="D40" s="276">
        <f>SUM('b.ogół. i do 30 r.ż.'!E41)</f>
        <v>283</v>
      </c>
      <c r="E40" s="269">
        <f>SUM('w tym kobiety'!E39)</f>
        <v>102</v>
      </c>
      <c r="F40" s="277">
        <v>182</v>
      </c>
      <c r="G40" s="277">
        <v>69</v>
      </c>
    </row>
    <row r="41" spans="2:7" ht="15.75" customHeight="1" thickBot="1" x14ac:dyDescent="0.25">
      <c r="B41" s="271" t="s">
        <v>39</v>
      </c>
      <c r="C41" s="263"/>
      <c r="D41" s="276">
        <f>SUM('b.ogół. i do 30 r.ż.'!E42)</f>
        <v>2918</v>
      </c>
      <c r="E41" s="269">
        <f>SUM('w tym kobiety'!E40)</f>
        <v>1059</v>
      </c>
      <c r="F41" s="277">
        <v>1915</v>
      </c>
      <c r="G41" s="277">
        <v>695</v>
      </c>
    </row>
    <row r="42" spans="2:7" ht="14.25" customHeight="1" thickBot="1" x14ac:dyDescent="0.25">
      <c r="B42" s="272" t="s">
        <v>40</v>
      </c>
      <c r="C42" s="273"/>
      <c r="D42" s="278">
        <f>SUM('b.ogół. i do 30 r.ż.'!E43)</f>
        <v>1528</v>
      </c>
      <c r="E42" s="274">
        <f>SUM('w tym kobiety'!E41)</f>
        <v>804</v>
      </c>
      <c r="F42" s="279">
        <v>955</v>
      </c>
      <c r="G42" s="279">
        <v>470</v>
      </c>
    </row>
    <row r="43" spans="2:7" ht="18" customHeight="1" thickTop="1" x14ac:dyDescent="0.2">
      <c r="B43" s="128" t="s">
        <v>41</v>
      </c>
      <c r="C43" s="129"/>
      <c r="D43" s="105">
        <f>SUM('b.ogół. i do 30 r.ż.'!E44)</f>
        <v>25</v>
      </c>
      <c r="E43" s="25">
        <f>SUM('w tym kobiety'!E42)</f>
        <v>16</v>
      </c>
      <c r="F43" s="48">
        <v>16</v>
      </c>
      <c r="G43" s="48">
        <v>11</v>
      </c>
    </row>
    <row r="44" spans="2:7" ht="18" customHeight="1" x14ac:dyDescent="0.2">
      <c r="B44" s="120" t="s">
        <v>57</v>
      </c>
      <c r="C44" s="121"/>
      <c r="D44" s="108"/>
      <c r="E44" s="64"/>
      <c r="F44" s="65"/>
      <c r="G44" s="65"/>
    </row>
    <row r="45" spans="2:7" ht="18.75" customHeight="1" x14ac:dyDescent="0.2">
      <c r="B45" s="130" t="s">
        <v>42</v>
      </c>
      <c r="C45" s="131"/>
      <c r="D45" s="105">
        <f>SUM('b.ogół. i do 30 r.ż.'!E46)</f>
        <v>29</v>
      </c>
      <c r="E45" s="25">
        <f>SUM('w tym kobiety'!E44)</f>
        <v>15</v>
      </c>
      <c r="F45" s="48">
        <v>18</v>
      </c>
      <c r="G45" s="48">
        <v>7</v>
      </c>
    </row>
    <row r="46" spans="2:7" ht="17.25" customHeight="1" x14ac:dyDescent="0.2">
      <c r="B46" s="122" t="s">
        <v>58</v>
      </c>
      <c r="C46" s="123"/>
      <c r="D46" s="109"/>
      <c r="E46" s="110"/>
      <c r="F46" s="66"/>
      <c r="G46" s="66"/>
    </row>
    <row r="47" spans="2:7" ht="18" customHeight="1" thickBot="1" x14ac:dyDescent="0.25">
      <c r="B47" s="124" t="s">
        <v>43</v>
      </c>
      <c r="C47" s="125"/>
      <c r="D47" s="100">
        <f>SUM('b.ogół. i do 30 r.ż.'!E48)</f>
        <v>701</v>
      </c>
      <c r="E47" s="9">
        <f>SUM('w tym kobiety'!E46)</f>
        <v>362</v>
      </c>
      <c r="F47" s="33">
        <v>363</v>
      </c>
      <c r="G47" s="33">
        <v>179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62" t="s">
        <v>69</v>
      </c>
      <c r="C50" s="263"/>
      <c r="D50" s="264">
        <f>SUM(D40:D42)</f>
        <v>4729</v>
      </c>
      <c r="E50" s="264">
        <f>SUM(E40:E42)</f>
        <v>1965</v>
      </c>
      <c r="F50" s="266">
        <f>SUM(F40:F42)</f>
        <v>3052</v>
      </c>
      <c r="G50" s="266">
        <f>SUM(G40:G42)</f>
        <v>1234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218" t="s">
        <v>60</v>
      </c>
      <c r="C52" s="219"/>
      <c r="D52" s="220">
        <f>SUM(D23,D25:D26,D33,D35)</f>
        <v>615</v>
      </c>
      <c r="E52" s="220">
        <f>SUM(E23,E25:E26,E33,E35)</f>
        <v>270</v>
      </c>
      <c r="F52" s="261">
        <f>SUM(F23,F25:F26,F33,F35)</f>
        <v>242</v>
      </c>
      <c r="G52" s="261">
        <f>SUM(G23,G25:G26,G33,G35)</f>
        <v>88</v>
      </c>
    </row>
    <row r="53" spans="2:7" ht="13.5" thickBot="1" x14ac:dyDescent="0.25">
      <c r="B53" s="218" t="s">
        <v>68</v>
      </c>
      <c r="C53" s="219"/>
      <c r="D53" s="220">
        <f>SUM(D23,D25:D26)</f>
        <v>489</v>
      </c>
      <c r="E53" s="220">
        <f t="shared" ref="E53:F53" si="0">SUM(E23,E25:E26)</f>
        <v>247</v>
      </c>
      <c r="F53" s="261">
        <f t="shared" si="0"/>
        <v>167</v>
      </c>
      <c r="G53" s="261">
        <f>SUM(G23,G25:G26)</f>
        <v>76</v>
      </c>
    </row>
    <row r="54" spans="2:7" ht="16.5" customHeight="1" x14ac:dyDescent="0.25">
      <c r="B54" s="51" t="str">
        <f>T('b.ogół. i do 30 r.ż.'!B55)</f>
        <v>*      Liczby zawarte w zestawieniu - w okresie styczeń - czerwiec 2023 r.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15" t="s">
        <v>97</v>
      </c>
      <c r="D62" s="69"/>
      <c r="E62" s="69"/>
      <c r="F62" s="69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22"/>
  <sheetViews>
    <sheetView zoomScale="130" zoomScaleNormal="13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68" t="s">
        <v>0</v>
      </c>
      <c r="C3" s="169" t="s">
        <v>2</v>
      </c>
      <c r="D3" s="170"/>
      <c r="E3" s="169"/>
      <c r="F3" s="171"/>
      <c r="G3" s="172" t="s">
        <v>4</v>
      </c>
      <c r="H3" s="172"/>
      <c r="I3" s="172"/>
      <c r="J3" s="173"/>
    </row>
    <row r="4" spans="2:11" ht="20.25" customHeight="1" x14ac:dyDescent="0.25">
      <c r="B4" s="174" t="s">
        <v>1</v>
      </c>
      <c r="C4" s="175"/>
      <c r="D4" s="176"/>
      <c r="E4" s="175" t="s">
        <v>3</v>
      </c>
      <c r="F4" s="177"/>
      <c r="G4" s="178" t="s">
        <v>81</v>
      </c>
      <c r="H4" s="178"/>
      <c r="I4" s="178"/>
      <c r="J4" s="179"/>
    </row>
    <row r="5" spans="2:11" ht="14.25" customHeight="1" x14ac:dyDescent="0.25">
      <c r="B5" s="180"/>
      <c r="C5" s="175"/>
      <c r="D5" s="176"/>
      <c r="E5" s="181"/>
      <c r="F5" s="182"/>
      <c r="G5" s="183" t="s">
        <v>5</v>
      </c>
      <c r="H5" s="184"/>
      <c r="I5" s="184" t="s">
        <v>6</v>
      </c>
      <c r="J5" s="185"/>
    </row>
    <row r="6" spans="2:11" ht="15" customHeight="1" x14ac:dyDescent="0.25">
      <c r="B6" s="180"/>
      <c r="C6" s="175"/>
      <c r="D6" s="176"/>
      <c r="E6" s="181"/>
      <c r="F6" s="182"/>
      <c r="G6" s="176"/>
      <c r="H6" s="186"/>
      <c r="I6" s="186" t="s">
        <v>7</v>
      </c>
      <c r="J6" s="187"/>
    </row>
    <row r="7" spans="2:11" ht="15.75" customHeight="1" x14ac:dyDescent="0.25">
      <c r="B7" s="180"/>
      <c r="C7" s="188" t="s">
        <v>76</v>
      </c>
      <c r="D7" s="188"/>
      <c r="E7" s="188"/>
      <c r="F7" s="189"/>
      <c r="G7" s="190" t="s">
        <v>77</v>
      </c>
      <c r="H7" s="191"/>
      <c r="I7" s="191"/>
      <c r="J7" s="192"/>
      <c r="K7" s="1"/>
    </row>
    <row r="8" spans="2:11" ht="16.5" customHeight="1" thickBot="1" x14ac:dyDescent="0.3">
      <c r="B8" s="193"/>
      <c r="C8" s="111" t="s">
        <v>8</v>
      </c>
      <c r="D8" s="112" t="s">
        <v>9</v>
      </c>
      <c r="E8" s="112" t="s">
        <v>8</v>
      </c>
      <c r="F8" s="113" t="s">
        <v>9</v>
      </c>
      <c r="G8" s="111" t="s">
        <v>8</v>
      </c>
      <c r="H8" s="112" t="s">
        <v>9</v>
      </c>
      <c r="I8" s="112" t="s">
        <v>8</v>
      </c>
      <c r="J8" s="114" t="s">
        <v>9</v>
      </c>
    </row>
    <row r="9" spans="2:11" ht="24.75" customHeight="1" x14ac:dyDescent="0.25">
      <c r="B9" s="82" t="s">
        <v>5</v>
      </c>
      <c r="C9" s="85">
        <v>44811</v>
      </c>
      <c r="D9" s="86">
        <v>21887</v>
      </c>
      <c r="E9" s="86">
        <v>27913</v>
      </c>
      <c r="F9" s="87">
        <v>13831</v>
      </c>
      <c r="G9" s="85">
        <v>69288</v>
      </c>
      <c r="H9" s="86">
        <v>36137</v>
      </c>
      <c r="I9" s="86">
        <v>10228</v>
      </c>
      <c r="J9" s="88">
        <v>5285</v>
      </c>
    </row>
    <row r="10" spans="2:11" ht="23.25" customHeight="1" x14ac:dyDescent="0.25">
      <c r="B10" s="83" t="s">
        <v>10</v>
      </c>
      <c r="C10" s="89">
        <v>18145</v>
      </c>
      <c r="D10" s="90">
        <v>8905</v>
      </c>
      <c r="E10" s="90">
        <v>10910</v>
      </c>
      <c r="F10" s="91">
        <v>5282</v>
      </c>
      <c r="G10" s="89">
        <v>17785</v>
      </c>
      <c r="H10" s="90">
        <v>9795</v>
      </c>
      <c r="I10" s="90">
        <v>2143</v>
      </c>
      <c r="J10" s="92">
        <v>1225</v>
      </c>
    </row>
    <row r="11" spans="2:11" ht="23.25" customHeight="1" thickBot="1" x14ac:dyDescent="0.3">
      <c r="B11" s="84" t="s">
        <v>11</v>
      </c>
      <c r="C11" s="93">
        <v>10859</v>
      </c>
      <c r="D11" s="94">
        <v>5126</v>
      </c>
      <c r="E11" s="94">
        <v>6103</v>
      </c>
      <c r="F11" s="95">
        <v>2843</v>
      </c>
      <c r="G11" s="93">
        <v>9063</v>
      </c>
      <c r="H11" s="94">
        <v>4467</v>
      </c>
      <c r="I11" s="94">
        <v>661</v>
      </c>
      <c r="J11" s="96">
        <v>302</v>
      </c>
    </row>
    <row r="12" spans="2:11" ht="24" customHeight="1" thickTop="1" x14ac:dyDescent="0.25">
      <c r="B12" s="194" t="s">
        <v>70</v>
      </c>
      <c r="C12" s="195">
        <f>SUM(C10/C9*100)</f>
        <v>40.49228983954832</v>
      </c>
      <c r="D12" s="196">
        <f t="shared" ref="D12:E12" si="0">SUM(D10/D9*100)</f>
        <v>40.686252113126514</v>
      </c>
      <c r="E12" s="196">
        <f t="shared" si="0"/>
        <v>39.085730663131876</v>
      </c>
      <c r="F12" s="197">
        <f>SUM(F10/F9*100)</f>
        <v>38.189574145036516</v>
      </c>
      <c r="G12" s="198">
        <f>SUM(G10/G9*100)</f>
        <v>25.668225378131854</v>
      </c>
      <c r="H12" s="199">
        <f>SUM(H10/H9*100)</f>
        <v>27.105183053380195</v>
      </c>
      <c r="I12" s="199">
        <f>SUM(I10/I9*100)</f>
        <v>20.952287837309346</v>
      </c>
      <c r="J12" s="200">
        <f>SUM(J10/J9*100)</f>
        <v>23.178807947019866</v>
      </c>
    </row>
    <row r="13" spans="2:11" ht="26.25" customHeight="1" thickBot="1" x14ac:dyDescent="0.3">
      <c r="B13" s="201" t="s">
        <v>71</v>
      </c>
      <c r="C13" s="202">
        <f>SUM(C11/C9*100)</f>
        <v>24.232889245944076</v>
      </c>
      <c r="D13" s="203">
        <f t="shared" ref="D13:E13" si="1">SUM(D11/D9*100)</f>
        <v>23.420295152373555</v>
      </c>
      <c r="E13" s="203">
        <f t="shared" si="1"/>
        <v>21.864364274710706</v>
      </c>
      <c r="F13" s="204">
        <f>SUM(F11/F9*100)</f>
        <v>20.555274383630973</v>
      </c>
      <c r="G13" s="202">
        <f>SUM(G11/G9*100)</f>
        <v>13.080187045375824</v>
      </c>
      <c r="H13" s="203">
        <f>SUM(H11/H9*100)</f>
        <v>12.361291750837092</v>
      </c>
      <c r="I13" s="203">
        <f>SUM(I11/I9*100)</f>
        <v>6.462651544779038</v>
      </c>
      <c r="J13" s="205">
        <f>SUM(J11/J9*100)</f>
        <v>5.7142857142857144</v>
      </c>
    </row>
    <row r="14" spans="2:11" ht="13.5" customHeight="1" x14ac:dyDescent="0.25">
      <c r="B14" s="50" t="s">
        <v>73</v>
      </c>
      <c r="C14" s="55" t="str">
        <f>T('b.ogół. i do 30 r.ż.'!B55)</f>
        <v>*      Liczby zawarte w zestawieniu - w okresie styczeń - czerwiec 2023 r.</v>
      </c>
    </row>
    <row r="15" spans="2:11" ht="13.5" customHeight="1" x14ac:dyDescent="0.25">
      <c r="B15" s="50" t="s">
        <v>74</v>
      </c>
      <c r="C15" s="54" t="s">
        <v>101</v>
      </c>
      <c r="I15" s="117"/>
    </row>
    <row r="16" spans="2:11" ht="14.25" customHeight="1" x14ac:dyDescent="0.25">
      <c r="C16" s="50" t="s">
        <v>86</v>
      </c>
      <c r="D16" s="76"/>
      <c r="I16" s="118"/>
    </row>
    <row r="17" spans="2:5" ht="12.75" customHeight="1" x14ac:dyDescent="0.25">
      <c r="B17" s="55" t="s">
        <v>88</v>
      </c>
      <c r="C17" s="76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81"/>
      <c r="C19" s="56"/>
    </row>
    <row r="20" spans="2:5" x14ac:dyDescent="0.25">
      <c r="C20" s="56"/>
    </row>
    <row r="21" spans="2:5" x14ac:dyDescent="0.25">
      <c r="C21" s="56"/>
      <c r="E21" s="76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b.ogół. i do 30 r.ż.</vt:lpstr>
      <vt:lpstr>w tym kobiety</vt:lpstr>
      <vt:lpstr>akt.for. do 30 i 25 r.ż.</vt:lpstr>
      <vt:lpstr>bez do 30 i 25 r.ż.</vt:lpstr>
      <vt:lpstr>'bez do 30 i 25 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2023-03-22T08:21:43Z</cp:lastPrinted>
  <dcterms:created xsi:type="dcterms:W3CDTF">2017-09-15T11:17:22Z</dcterms:created>
  <dcterms:modified xsi:type="dcterms:W3CDTF">2023-07-11T07:07:40Z</dcterms:modified>
</cp:coreProperties>
</file>