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stycz - kwiecień 2023 r\"/>
    </mc:Choice>
  </mc:AlternateContent>
  <xr:revisionPtr revIDLastSave="0" documentId="13_ncr:1_{5574155C-8FA1-46C4-AACE-9B9BA0AEAD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.ogół. i do 30 r.ż." sheetId="4" r:id="rId1"/>
    <sheet name="w tym kobiety" sheetId="6" r:id="rId2"/>
    <sheet name="akt.for. do 30 i 25 r.ż." sheetId="2" r:id="rId3"/>
    <sheet name="bez do 30 i 25 r.ż." sheetId="1" r:id="rId4"/>
  </sheets>
  <definedNames>
    <definedName name="OLE_LINK1" localSheetId="3">'bez do 30 i 25 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" l="1"/>
  <c r="F7" i="4"/>
  <c r="F5" i="6"/>
  <c r="F6" i="6"/>
  <c r="I4" i="6"/>
  <c r="H4" i="6"/>
  <c r="H14" i="6"/>
  <c r="O16" i="2"/>
  <c r="N16" i="2"/>
  <c r="J20" i="4"/>
  <c r="I20" i="4"/>
  <c r="I17" i="4"/>
  <c r="O6" i="2" l="1"/>
  <c r="N6" i="2"/>
  <c r="I16" i="4" l="1"/>
  <c r="J16" i="4" l="1"/>
  <c r="J6" i="4"/>
  <c r="I6" i="4"/>
  <c r="J13" i="1"/>
  <c r="J12" i="1"/>
  <c r="I13" i="1"/>
  <c r="I12" i="1"/>
  <c r="H13" i="1"/>
  <c r="H12" i="1"/>
  <c r="G13" i="1"/>
  <c r="G12" i="1"/>
  <c r="I14" i="6" l="1"/>
  <c r="D5" i="2" l="1"/>
  <c r="F13" i="4" l="1"/>
  <c r="D14" i="2" l="1"/>
  <c r="G53" i="2"/>
  <c r="G52" i="2"/>
  <c r="G50" i="2"/>
  <c r="F50" i="2"/>
  <c r="E52" i="6"/>
  <c r="E51" i="6"/>
  <c r="D52" i="6"/>
  <c r="D51" i="6"/>
  <c r="E49" i="6"/>
  <c r="D49" i="6"/>
  <c r="D54" i="4"/>
  <c r="D53" i="4"/>
  <c r="E54" i="4"/>
  <c r="E53" i="4"/>
  <c r="E51" i="4"/>
  <c r="D51" i="4"/>
  <c r="F51" i="4" l="1"/>
  <c r="F49" i="6"/>
  <c r="E7" i="2"/>
  <c r="E6" i="2"/>
  <c r="E5" i="2"/>
  <c r="O5" i="2" l="1"/>
  <c r="L7" i="2"/>
  <c r="K7" i="2"/>
  <c r="F13" i="1" l="1"/>
  <c r="F12" i="1"/>
  <c r="C14" i="1" l="1"/>
  <c r="C12" i="1" l="1"/>
  <c r="D12" i="1"/>
  <c r="E12" i="1"/>
  <c r="C13" i="1" l="1"/>
  <c r="F6" i="4" l="1"/>
  <c r="F4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1" i="4"/>
  <c r="F12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6" i="4"/>
  <c r="F48" i="4"/>
  <c r="B54" i="2" l="1"/>
  <c r="B53" i="6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47" i="2"/>
  <c r="D45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D6" i="2"/>
  <c r="F52" i="6"/>
  <c r="F51" i="6"/>
  <c r="N5" i="2" l="1"/>
  <c r="N15" i="2"/>
  <c r="O15" i="2"/>
  <c r="E50" i="2"/>
  <c r="D53" i="2"/>
  <c r="D52" i="2"/>
  <c r="D50" i="2"/>
  <c r="J7" i="2"/>
  <c r="I7" i="2"/>
  <c r="E53" i="2"/>
  <c r="E52" i="2"/>
  <c r="F54" i="4"/>
  <c r="F53" i="4"/>
</calcChain>
</file>

<file path=xl/sharedStrings.xml><?xml version="1.0" encoding="utf-8"?>
<sst xmlns="http://schemas.openxmlformats.org/spreadsheetml/2006/main" count="236" uniqueCount="102">
  <si>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</si>
  <si>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</si>
  <si>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</si>
  <si>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</si>
  <si>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</si>
  <si>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</si>
  <si>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</si>
  <si>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</si>
  <si>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</si>
  <si>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</si>
  <si>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</si>
  <si>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</si>
  <si>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</si>
  <si>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</si>
  <si>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</si>
  <si>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</si>
  <si>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</si>
  <si>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</si>
  <si>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</si>
  <si>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</si>
  <si>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</si>
  <si>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</si>
  <si>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</si>
  <si>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</si>
  <si>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</si>
  <si>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</si>
  <si>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</si>
  <si>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</si>
  <si>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</si>
  <si>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</si>
  <si>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</si>
  <si>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</si>
  <si>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</si>
  <si>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</si>
  <si>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</si>
  <si>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</si>
  <si>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</si>
  <si>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</si>
  <si>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</si>
  <si>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</si>
  <si>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</si>
  <si>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</si>
  <si>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</si>
  <si>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</si>
  <si>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</si>
  <si>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</si>
  <si>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</si>
  <si>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</si>
  <si>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</si>
  <si>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</si>
  <si>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</si>
  <si>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</si>
  <si>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</si>
  <si>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</si>
  <si>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</si>
  <si>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</si>
  <si>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</si>
  <si>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</si>
  <si>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</si>
  <si>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</si>
  <si>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</si>
  <si>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</si>
  <si>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</si>
  <si>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</si>
  <si>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</si>
  <si>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</si>
  <si>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</si>
  <si>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</si>
  <si>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</si>
  <si>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</si>
  <si>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</si>
  <si>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</si>
  <si>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</si>
  <si>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</si>
  <si>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</si>
  <si>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</si>
  <si>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</si>
  <si>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</si>
  <si>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</si>
  <si>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 xml:space="preserve">ROZKŁAD  AKTYWNYCH  FORM  WŚRÓD  BEZROBOTNYCH  DO  30  ROKU  ŻYCIA  W  SZCZEGÓLNEJ </t>
  </si>
  <si>
    <r>
      <t xml:space="preserve">SYTUACJI  NA  RYNKU  PRACY  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</si>
  <si>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>zarejestrowani (średnia)**</t>
  </si>
  <si>
    <t>Bezrobotne kobiety zarejestrowane w PUP (napływw zdefiniowanym okresie)</t>
  </si>
  <si>
    <t>Bezrobotni ogółem zarejestrowani w PUP (napływ w zdefiniowanym okresie)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</si>
  <si>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</si>
  <si>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 xml:space="preserve">Bezrobocie wśród osób młodych (do 30 roku życia, w tym do 25 r.ż.), którzy są </t>
  </si>
  <si>
    <r>
      <t xml:space="preserve">    wg wzoru </t>
    </r>
    <r>
      <rPr>
        <vertAlign val="superscript"/>
        <sz val="7"/>
        <color theme="1"/>
        <rFont val="Times New Roman"/>
        <family val="1"/>
        <charset val="238"/>
      </rPr>
      <t>1</t>
    </r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</si>
  <si>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</si>
  <si>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</si>
  <si>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</si>
  <si>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</si>
  <si>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 xml:space="preserve"> ustawy o promocji zatrudnienia i instytucjach rynku pracy)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</si>
  <si>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</si>
  <si>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66m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</si>
  <si>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66k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</si>
  <si>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66l</t>
    </r>
    <r>
      <rPr>
        <sz val="8"/>
        <color theme="1"/>
        <rFont val="Times New Roman"/>
        <family val="1"/>
        <charset val="238"/>
      </rPr>
      <t>)</t>
    </r>
  </si>
  <si>
    <t>Bezrobotny może uzyskać dofinansowanie w zakresie przewidzianym w ustawie [1].</t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</si>
  <si>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</si>
  <si>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</si>
  <si>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u/>
        <sz val="11"/>
        <color theme="1"/>
        <rFont val="Times New Roman"/>
        <family val="1"/>
        <charset val="238"/>
      </rPr>
      <t>styczeń - kwiecień 2023</t>
    </r>
    <r>
      <rPr>
        <b/>
        <u/>
        <sz val="11"/>
        <color theme="1"/>
        <rFont val="Times New Roman"/>
        <family val="1"/>
        <charset val="238"/>
      </rPr>
      <t xml:space="preserve"> r.</t>
    </r>
  </si>
  <si>
    <r>
      <t xml:space="preserve">*      Liczby zawarte w zestawieniu - w okresie styczeń - kwiecień </t>
    </r>
    <r>
      <rPr>
        <b/>
        <sz val="8"/>
        <color theme="1"/>
        <rFont val="Times New Roman"/>
        <family val="1"/>
        <charset val="238"/>
      </rPr>
      <t>2023 r.</t>
    </r>
  </si>
  <si>
    <t>** Liczby dotyczą średniej liczby bezrobotnych w okresie styczeń - kwiecień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</si>
</sst>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C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gray0625">
        <bgColor theme="0"/>
      </patternFill>
    </fill>
    <fill>
      <patternFill patternType="solid">
        <fgColor rgb="FFD1D18F"/>
        <bgColor indexed="64"/>
      </patternFill>
    </fill>
    <fill>
      <patternFill patternType="solid">
        <fgColor rgb="FFE4E3BA"/>
        <bgColor indexed="64"/>
      </patternFill>
    </fill>
    <fill>
      <patternFill patternType="solid">
        <fgColor rgb="FFF8FFE7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29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3" borderId="31" xfId="0" applyFont="1" applyFill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5" fillId="6" borderId="28" xfId="0" applyFont="1" applyFill="1" applyBorder="1" applyAlignment="1">
      <alignment vertical="center" wrapText="1"/>
    </xf>
    <xf numFmtId="3" fontId="5" fillId="6" borderId="29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3" fontId="5" fillId="5" borderId="9" xfId="0" applyNumberFormat="1" applyFont="1" applyFill="1" applyBorder="1" applyAlignment="1">
      <alignment horizontal="center" vertical="center" wrapText="1"/>
    </xf>
    <xf numFmtId="164" fontId="5" fillId="5" borderId="11" xfId="0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 wrapText="1"/>
    </xf>
    <xf numFmtId="164" fontId="5" fillId="5" borderId="15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15" xfId="0" applyFont="1" applyFill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vertical="center" wrapText="1"/>
    </xf>
    <xf numFmtId="3" fontId="5" fillId="8" borderId="29" xfId="0" applyNumberFormat="1" applyFont="1" applyFill="1" applyBorder="1" applyAlignment="1">
      <alignment horizontal="center" vertical="center" wrapText="1"/>
    </xf>
    <xf numFmtId="164" fontId="5" fillId="8" borderId="30" xfId="0" applyNumberFormat="1" applyFont="1" applyFill="1" applyBorder="1" applyAlignment="1">
      <alignment horizontal="center" vertical="center" wrapText="1"/>
    </xf>
    <xf numFmtId="3" fontId="5" fillId="8" borderId="35" xfId="0" applyNumberFormat="1" applyFont="1" applyFill="1" applyBorder="1" applyAlignment="1">
      <alignment horizontal="center" vertical="center" wrapText="1"/>
    </xf>
    <xf numFmtId="164" fontId="5" fillId="8" borderId="46" xfId="0" applyNumberFormat="1" applyFont="1" applyFill="1" applyBorder="1" applyAlignment="1">
      <alignment horizontal="center"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0" fontId="5" fillId="10" borderId="29" xfId="0" applyNumberFormat="1" applyFont="1" applyFill="1" applyBorder="1" applyAlignment="1">
      <alignment horizontal="center" vertical="center" wrapText="1"/>
    </xf>
    <xf numFmtId="164" fontId="5" fillId="9" borderId="30" xfId="0" quotePrefix="1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0" fontId="5" fillId="12" borderId="47" xfId="0" applyFont="1" applyFill="1" applyBorder="1" applyAlignment="1">
      <alignment vertical="center" wrapText="1"/>
    </xf>
    <xf numFmtId="3" fontId="5" fillId="12" borderId="48" xfId="0" applyNumberFormat="1" applyFont="1" applyFill="1" applyBorder="1" applyAlignment="1">
      <alignment horizontal="center" vertical="center" wrapText="1"/>
    </xf>
    <xf numFmtId="164" fontId="5" fillId="12" borderId="49" xfId="0" quotePrefix="1" applyNumberFormat="1" applyFont="1" applyFill="1" applyBorder="1" applyAlignment="1">
      <alignment horizontal="center" vertical="center" wrapText="1"/>
    </xf>
    <xf numFmtId="0" fontId="5" fillId="10" borderId="30" xfId="0" quotePrefix="1" applyNumberFormat="1" applyFont="1" applyFill="1" applyBorder="1" applyAlignment="1">
      <alignment horizontal="center" vertical="center" wrapText="1"/>
    </xf>
    <xf numFmtId="3" fontId="5" fillId="13" borderId="14" xfId="0" applyNumberFormat="1" applyFont="1" applyFill="1" applyBorder="1" applyAlignment="1">
      <alignment horizontal="center" vertical="center" wrapText="1"/>
    </xf>
    <xf numFmtId="164" fontId="5" fillId="13" borderId="15" xfId="0" applyNumberFormat="1" applyFont="1" applyFill="1" applyBorder="1" applyAlignment="1">
      <alignment horizontal="center" vertical="center" wrapText="1"/>
    </xf>
    <xf numFmtId="3" fontId="2" fillId="13" borderId="32" xfId="0" applyNumberFormat="1" applyFont="1" applyFill="1" applyBorder="1" applyAlignment="1">
      <alignment horizontal="center" vertical="center" wrapText="1"/>
    </xf>
    <xf numFmtId="164" fontId="2" fillId="13" borderId="31" xfId="0" applyNumberFormat="1" applyFont="1" applyFill="1" applyBorder="1" applyAlignment="1">
      <alignment horizontal="center" vertical="center" wrapText="1"/>
    </xf>
    <xf numFmtId="3" fontId="5" fillId="13" borderId="35" xfId="0" applyNumberFormat="1" applyFont="1" applyFill="1" applyBorder="1" applyAlignment="1">
      <alignment horizontal="center" vertical="center" wrapText="1"/>
    </xf>
    <xf numFmtId="164" fontId="5" fillId="13" borderId="46" xfId="0" applyNumberFormat="1" applyFont="1" applyFill="1" applyBorder="1" applyAlignment="1">
      <alignment horizontal="center" vertical="center" wrapText="1"/>
    </xf>
    <xf numFmtId="3" fontId="2" fillId="13" borderId="14" xfId="0" applyNumberFormat="1" applyFont="1" applyFill="1" applyBorder="1" applyAlignment="1">
      <alignment horizontal="center" vertical="center" wrapText="1"/>
    </xf>
    <xf numFmtId="164" fontId="2" fillId="13" borderId="15" xfId="0" applyNumberFormat="1" applyFont="1" applyFill="1" applyBorder="1" applyAlignment="1">
      <alignment horizontal="center" vertical="center" wrapText="1"/>
    </xf>
    <xf numFmtId="3" fontId="5" fillId="13" borderId="33" xfId="0" applyNumberFormat="1" applyFont="1" applyFill="1" applyBorder="1" applyAlignment="1">
      <alignment horizontal="center" vertical="center" wrapText="1"/>
    </xf>
    <xf numFmtId="164" fontId="5" fillId="13" borderId="3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13" borderId="15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6" borderId="30" xfId="0" applyNumberFormat="1" applyFont="1" applyFill="1" applyBorder="1" applyAlignment="1">
      <alignment horizontal="center" vertical="center" wrapText="1"/>
    </xf>
    <xf numFmtId="3" fontId="2" fillId="13" borderId="31" xfId="0" applyNumberFormat="1" applyFont="1" applyFill="1" applyBorder="1" applyAlignment="1">
      <alignment horizontal="center" vertical="center" wrapText="1"/>
    </xf>
    <xf numFmtId="3" fontId="5" fillId="8" borderId="46" xfId="0" applyNumberFormat="1" applyFont="1" applyFill="1" applyBorder="1" applyAlignment="1">
      <alignment horizontal="center" vertical="center" wrapText="1"/>
    </xf>
    <xf numFmtId="3" fontId="5" fillId="13" borderId="46" xfId="0" applyNumberFormat="1" applyFont="1" applyFill="1" applyBorder="1" applyAlignment="1">
      <alignment horizontal="center" vertical="center" wrapText="1"/>
    </xf>
    <xf numFmtId="3" fontId="2" fillId="13" borderId="15" xfId="0" applyNumberFormat="1" applyFont="1" applyFill="1" applyBorder="1" applyAlignment="1">
      <alignment horizontal="center" vertical="center" wrapText="1"/>
    </xf>
    <xf numFmtId="3" fontId="5" fillId="13" borderId="34" xfId="0" applyNumberFormat="1" applyFont="1" applyFill="1" applyBorder="1" applyAlignment="1">
      <alignment horizontal="center" vertical="center" wrapText="1"/>
    </xf>
    <xf numFmtId="3" fontId="5" fillId="5" borderId="11" xfId="0" applyNumberFormat="1" applyFont="1" applyFill="1" applyBorder="1" applyAlignment="1">
      <alignment horizontal="center" vertical="center" wrapText="1"/>
    </xf>
    <xf numFmtId="3" fontId="5" fillId="5" borderId="15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3" fontId="5" fillId="14" borderId="14" xfId="0" applyNumberFormat="1" applyFont="1" applyFill="1" applyBorder="1" applyAlignment="1">
      <alignment horizontal="center" vertical="center" wrapText="1"/>
    </xf>
    <xf numFmtId="164" fontId="5" fillId="14" borderId="15" xfId="0" applyNumberFormat="1" applyFont="1" applyFill="1" applyBorder="1" applyAlignment="1">
      <alignment horizontal="center" vertical="center" wrapText="1"/>
    </xf>
    <xf numFmtId="3" fontId="2" fillId="14" borderId="32" xfId="0" applyNumberFormat="1" applyFont="1" applyFill="1" applyBorder="1" applyAlignment="1">
      <alignment horizontal="center" vertical="center" wrapText="1"/>
    </xf>
    <xf numFmtId="164" fontId="2" fillId="14" borderId="31" xfId="0" applyNumberFormat="1" applyFont="1" applyFill="1" applyBorder="1" applyAlignment="1">
      <alignment horizontal="center" vertical="center" wrapText="1"/>
    </xf>
    <xf numFmtId="3" fontId="5" fillId="14" borderId="35" xfId="0" applyNumberFormat="1" applyFont="1" applyFill="1" applyBorder="1" applyAlignment="1">
      <alignment horizontal="center" vertical="center" wrapText="1"/>
    </xf>
    <xf numFmtId="164" fontId="5" fillId="14" borderId="46" xfId="0" applyNumberFormat="1" applyFont="1" applyFill="1" applyBorder="1" applyAlignment="1">
      <alignment horizontal="center" vertical="center" wrapText="1"/>
    </xf>
    <xf numFmtId="3" fontId="2" fillId="14" borderId="14" xfId="0" applyNumberFormat="1" applyFont="1" applyFill="1" applyBorder="1" applyAlignment="1">
      <alignment horizontal="center" vertical="center" wrapText="1"/>
    </xf>
    <xf numFmtId="164" fontId="2" fillId="14" borderId="15" xfId="0" applyNumberFormat="1" applyFont="1" applyFill="1" applyBorder="1" applyAlignment="1">
      <alignment horizontal="center" vertical="center" wrapText="1"/>
    </xf>
    <xf numFmtId="3" fontId="5" fillId="14" borderId="33" xfId="0" applyNumberFormat="1" applyFont="1" applyFill="1" applyBorder="1" applyAlignment="1">
      <alignment horizontal="center" vertical="center" wrapText="1"/>
    </xf>
    <xf numFmtId="164" fontId="5" fillId="14" borderId="3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9" borderId="56" xfId="0" quotePrefix="1" applyNumberFormat="1" applyFont="1" applyFill="1" applyBorder="1" applyAlignment="1">
      <alignment horizontal="center" vertical="center" wrapText="1"/>
    </xf>
    <xf numFmtId="0" fontId="5" fillId="10" borderId="56" xfId="0" quotePrefix="1" applyNumberFormat="1" applyFont="1" applyFill="1" applyBorder="1" applyAlignment="1">
      <alignment horizontal="center" vertical="center" wrapText="1"/>
    </xf>
    <xf numFmtId="3" fontId="5" fillId="12" borderId="56" xfId="0" quotePrefix="1" applyNumberFormat="1" applyFont="1" applyFill="1" applyBorder="1" applyAlignment="1">
      <alignment horizontal="center" vertical="center" wrapText="1"/>
    </xf>
    <xf numFmtId="3" fontId="5" fillId="12" borderId="57" xfId="0" quotePrefix="1" applyNumberFormat="1" applyFont="1" applyFill="1" applyBorder="1" applyAlignment="1">
      <alignment horizontal="center" vertical="center" wrapText="1"/>
    </xf>
    <xf numFmtId="3" fontId="5" fillId="12" borderId="58" xfId="0" quotePrefix="1" applyNumberFormat="1" applyFont="1" applyFill="1" applyBorder="1" applyAlignment="1">
      <alignment horizontal="center" vertical="center" wrapText="1"/>
    </xf>
    <xf numFmtId="3" fontId="5" fillId="12" borderId="59" xfId="0" quotePrefix="1" applyNumberFormat="1" applyFont="1" applyFill="1" applyBorder="1" applyAlignment="1">
      <alignment horizontal="center" vertical="center" wrapText="1"/>
    </xf>
    <xf numFmtId="3" fontId="5" fillId="9" borderId="59" xfId="0" quotePrefix="1" applyNumberFormat="1" applyFont="1" applyFill="1" applyBorder="1" applyAlignment="1">
      <alignment horizontal="center" vertical="center" wrapText="1"/>
    </xf>
    <xf numFmtId="3" fontId="5" fillId="9" borderId="58" xfId="0" quotePrefix="1" applyNumberFormat="1" applyFont="1" applyFill="1" applyBorder="1" applyAlignment="1">
      <alignment horizontal="center" vertical="center" wrapText="1"/>
    </xf>
    <xf numFmtId="3" fontId="5" fillId="10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10" fillId="2" borderId="0" xfId="0" applyFont="1" applyFill="1"/>
    <xf numFmtId="3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15" borderId="28" xfId="0" applyFont="1" applyFill="1" applyBorder="1" applyAlignment="1">
      <alignment vertical="center" wrapText="1"/>
    </xf>
    <xf numFmtId="3" fontId="5" fillId="15" borderId="29" xfId="0" applyNumberFormat="1" applyFont="1" applyFill="1" applyBorder="1" applyAlignment="1">
      <alignment horizontal="center" vertical="center" wrapText="1"/>
    </xf>
    <xf numFmtId="164" fontId="5" fillId="15" borderId="3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9" fillId="0" borderId="0" xfId="0" applyFont="1"/>
    <xf numFmtId="0" fontId="4" fillId="3" borderId="94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2" fillId="3" borderId="95" xfId="0" applyFont="1" applyFill="1" applyBorder="1" applyAlignment="1">
      <alignment vertical="center"/>
    </xf>
    <xf numFmtId="0" fontId="2" fillId="3" borderId="96" xfId="0" applyFont="1" applyFill="1" applyBorder="1" applyAlignment="1">
      <alignment vertical="center"/>
    </xf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0" fontId="5" fillId="7" borderId="97" xfId="0" applyFont="1" applyFill="1" applyBorder="1" applyAlignment="1">
      <alignment horizontal="left" vertical="center" wrapText="1"/>
    </xf>
    <xf numFmtId="0" fontId="5" fillId="7" borderId="100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164" fontId="20" fillId="7" borderId="93" xfId="0" applyNumberFormat="1" applyFont="1" applyFill="1" applyBorder="1" applyAlignment="1">
      <alignment horizontal="center" vertical="center" wrapText="1"/>
    </xf>
    <xf numFmtId="164" fontId="20" fillId="7" borderId="83" xfId="0" applyNumberFormat="1" applyFont="1" applyFill="1" applyBorder="1" applyAlignment="1">
      <alignment horizontal="center" vertical="center" wrapText="1"/>
    </xf>
    <xf numFmtId="164" fontId="20" fillId="7" borderId="91" xfId="0" applyNumberFormat="1" applyFont="1" applyFill="1" applyBorder="1" applyAlignment="1">
      <alignment horizontal="center" vertical="center" wrapText="1"/>
    </xf>
    <xf numFmtId="164" fontId="20" fillId="7" borderId="75" xfId="0" applyNumberFormat="1" applyFont="1" applyFill="1" applyBorder="1" applyAlignment="1">
      <alignment horizontal="center" vertical="center" wrapText="1"/>
    </xf>
    <xf numFmtId="164" fontId="20" fillId="7" borderId="73" xfId="0" applyNumberFormat="1" applyFont="1" applyFill="1" applyBorder="1" applyAlignment="1">
      <alignment horizontal="center" vertical="center" wrapText="1"/>
    </xf>
    <xf numFmtId="164" fontId="20" fillId="7" borderId="74" xfId="0" applyNumberFormat="1" applyFont="1" applyFill="1" applyBorder="1" applyAlignment="1">
      <alignment horizontal="center" vertical="center" wrapText="1"/>
    </xf>
    <xf numFmtId="164" fontId="20" fillId="7" borderId="72" xfId="0" applyNumberFormat="1" applyFont="1" applyFill="1" applyBorder="1" applyAlignment="1">
      <alignment horizontal="center" vertical="center" wrapText="1"/>
    </xf>
    <xf numFmtId="164" fontId="20" fillId="7" borderId="70" xfId="0" applyNumberFormat="1" applyFont="1" applyFill="1" applyBorder="1" applyAlignment="1">
      <alignment horizontal="center" vertical="center" wrapText="1"/>
    </xf>
    <xf numFmtId="164" fontId="20" fillId="7" borderId="92" xfId="0" applyNumberFormat="1" applyFont="1" applyFill="1" applyBorder="1" applyAlignment="1">
      <alignment horizontal="center" vertical="center" wrapText="1"/>
    </xf>
    <xf numFmtId="164" fontId="20" fillId="7" borderId="71" xfId="0" applyNumberFormat="1" applyFont="1" applyFill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2" fillId="13" borderId="34" xfId="0" applyNumberFormat="1" applyFont="1" applyFill="1" applyBorder="1" applyAlignment="1">
      <alignment horizontal="center" vertical="center" wrapText="1"/>
    </xf>
    <xf numFmtId="3" fontId="5" fillId="8" borderId="103" xfId="0" applyNumberFormat="1" applyFont="1" applyFill="1" applyBorder="1" applyAlignment="1">
      <alignment horizontal="center" vertical="center" wrapText="1"/>
    </xf>
    <xf numFmtId="3" fontId="5" fillId="13" borderId="103" xfId="0" applyNumberFormat="1" applyFont="1" applyFill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5" fillId="13" borderId="104" xfId="0" applyNumberFormat="1" applyFont="1" applyFill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8" borderId="105" xfId="0" applyNumberFormat="1" applyFont="1" applyFill="1" applyBorder="1" applyAlignment="1">
      <alignment horizontal="center" vertical="center" wrapText="1"/>
    </xf>
    <xf numFmtId="3" fontId="5" fillId="6" borderId="105" xfId="0" applyNumberFormat="1" applyFont="1" applyFill="1" applyBorder="1" applyAlignment="1">
      <alignment horizontal="center" vertical="center" wrapText="1"/>
    </xf>
    <xf numFmtId="3" fontId="2" fillId="13" borderId="104" xfId="0" applyNumberFormat="1" applyFont="1" applyFill="1" applyBorder="1" applyAlignment="1">
      <alignment horizontal="center" vertical="center" wrapText="1"/>
    </xf>
    <xf numFmtId="3" fontId="5" fillId="13" borderId="31" xfId="0" applyNumberFormat="1" applyFont="1" applyFill="1" applyBorder="1" applyAlignment="1">
      <alignment horizontal="center" vertical="center" wrapText="1"/>
    </xf>
    <xf numFmtId="3" fontId="5" fillId="4" borderId="104" xfId="0" applyNumberFormat="1" applyFont="1" applyFill="1" applyBorder="1" applyAlignment="1">
      <alignment horizontal="center" vertical="center" wrapText="1"/>
    </xf>
    <xf numFmtId="3" fontId="5" fillId="5" borderId="107" xfId="0" applyNumberFormat="1" applyFont="1" applyFill="1" applyBorder="1" applyAlignment="1">
      <alignment horizontal="center" vertical="center" wrapText="1"/>
    </xf>
    <xf numFmtId="3" fontId="5" fillId="5" borderId="104" xfId="0" applyNumberFormat="1" applyFont="1" applyFill="1" applyBorder="1" applyAlignment="1">
      <alignment horizontal="center" vertical="center" wrapText="1"/>
    </xf>
    <xf numFmtId="3" fontId="5" fillId="9" borderId="57" xfId="0" quotePrefix="1" applyNumberFormat="1" applyFont="1" applyFill="1" applyBorder="1" applyAlignment="1">
      <alignment horizontal="center" vertical="center" wrapText="1"/>
    </xf>
    <xf numFmtId="3" fontId="5" fillId="10" borderId="57" xfId="0" quotePrefix="1" applyNumberFormat="1" applyFont="1" applyFill="1" applyBorder="1" applyAlignment="1">
      <alignment horizontal="center" vertical="center" wrapText="1"/>
    </xf>
    <xf numFmtId="3" fontId="5" fillId="10" borderId="59" xfId="0" quotePrefix="1" applyNumberFormat="1" applyFont="1" applyFill="1" applyBorder="1" applyAlignment="1">
      <alignment horizontal="center" vertical="center" wrapText="1"/>
    </xf>
    <xf numFmtId="0" fontId="3" fillId="3" borderId="111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0" fontId="5" fillId="8" borderId="50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44" xfId="0" applyFont="1" applyFill="1" applyBorder="1" applyAlignment="1">
      <alignment vertical="center" wrapText="1"/>
    </xf>
    <xf numFmtId="0" fontId="5" fillId="8" borderId="29" xfId="0" applyFont="1" applyFill="1" applyBorder="1" applyAlignment="1">
      <alignment vertical="center" wrapText="1"/>
    </xf>
    <xf numFmtId="0" fontId="5" fillId="9" borderId="44" xfId="0" applyFont="1" applyFill="1" applyBorder="1" applyAlignment="1">
      <alignment vertical="center" wrapText="1"/>
    </xf>
    <xf numFmtId="0" fontId="5" fillId="9" borderId="29" xfId="0" applyFont="1" applyFill="1" applyBorder="1" applyAlignment="1">
      <alignment vertical="center" wrapText="1"/>
    </xf>
    <xf numFmtId="0" fontId="5" fillId="10" borderId="44" xfId="0" applyNumberFormat="1" applyFont="1" applyFill="1" applyBorder="1" applyAlignment="1">
      <alignment vertical="center" wrapText="1"/>
    </xf>
    <xf numFmtId="0" fontId="5" fillId="10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14" xfId="0" applyFont="1" applyFill="1" applyBorder="1" applyAlignment="1">
      <alignment vertical="center" wrapText="1"/>
    </xf>
    <xf numFmtId="0" fontId="5" fillId="14" borderId="38" xfId="0" applyFont="1" applyFill="1" applyBorder="1" applyAlignment="1">
      <alignment vertical="center" wrapText="1"/>
    </xf>
    <xf numFmtId="0" fontId="5" fillId="14" borderId="3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vertical="center" wrapText="1"/>
    </xf>
    <xf numFmtId="0" fontId="5" fillId="14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0" fontId="5" fillId="5" borderId="24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vertical="center" wrapText="1"/>
    </xf>
    <xf numFmtId="0" fontId="5" fillId="5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4" borderId="45" xfId="0" applyFont="1" applyFill="1" applyBorder="1" applyAlignment="1">
      <alignment vertical="center" wrapText="1"/>
    </xf>
    <xf numFmtId="0" fontId="5" fillId="14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14" borderId="38" xfId="0" applyFont="1" applyFill="1" applyBorder="1" applyAlignment="1">
      <alignment vertical="center" wrapText="1"/>
    </xf>
    <xf numFmtId="0" fontId="2" fillId="14" borderId="33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vertical="center" wrapText="1"/>
    </xf>
    <xf numFmtId="0" fontId="5" fillId="14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5" fillId="13" borderId="20" xfId="0" applyFont="1" applyFill="1" applyBorder="1" applyAlignment="1">
      <alignment vertical="center" wrapText="1"/>
    </xf>
    <xf numFmtId="0" fontId="2" fillId="13" borderId="4" xfId="0" applyFont="1" applyFill="1" applyBorder="1" applyAlignment="1">
      <alignment vertical="center" wrapText="1"/>
    </xf>
    <xf numFmtId="0" fontId="2" fillId="13" borderId="14" xfId="0" applyFont="1" applyFill="1" applyBorder="1" applyAlignment="1">
      <alignment vertical="center" wrapText="1"/>
    </xf>
    <xf numFmtId="0" fontId="5" fillId="13" borderId="38" xfId="0" applyFont="1" applyFill="1" applyBorder="1" applyAlignment="1">
      <alignment vertical="center" wrapText="1"/>
    </xf>
    <xf numFmtId="0" fontId="5" fillId="13" borderId="33" xfId="0" applyFont="1" applyFill="1" applyBorder="1" applyAlignment="1">
      <alignment vertical="center" wrapText="1"/>
    </xf>
    <xf numFmtId="0" fontId="5" fillId="13" borderId="45" xfId="0" applyFont="1" applyFill="1" applyBorder="1" applyAlignment="1">
      <alignment vertical="center" wrapText="1"/>
    </xf>
    <xf numFmtId="0" fontId="5" fillId="13" borderId="36" xfId="0" applyFont="1" applyFill="1" applyBorder="1" applyAlignment="1">
      <alignment vertical="center" wrapText="1"/>
    </xf>
    <xf numFmtId="0" fontId="2" fillId="13" borderId="38" xfId="0" applyFont="1" applyFill="1" applyBorder="1" applyAlignment="1">
      <alignment vertical="center" wrapText="1"/>
    </xf>
    <xf numFmtId="0" fontId="2" fillId="13" borderId="33" xfId="0" applyFont="1" applyFill="1" applyBorder="1" applyAlignment="1">
      <alignment vertical="center" wrapText="1"/>
    </xf>
    <xf numFmtId="0" fontId="5" fillId="13" borderId="4" xfId="0" applyFont="1" applyFill="1" applyBorder="1" applyAlignment="1">
      <alignment vertical="center" wrapText="1"/>
    </xf>
    <xf numFmtId="0" fontId="5" fillId="13" borderId="14" xfId="0" applyFont="1" applyFill="1" applyBorder="1" applyAlignment="1">
      <alignment vertical="center" wrapText="1"/>
    </xf>
    <xf numFmtId="0" fontId="3" fillId="3" borderId="10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85" xfId="0" applyFont="1" applyFill="1" applyBorder="1" applyAlignment="1">
      <alignment vertical="center" wrapText="1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F8FFE7"/>
      <color rgb="FFE4E3BA"/>
      <color rgb="FFDEDDAB"/>
      <color rgb="FFD1D18F"/>
      <color rgb="FFD9DB85"/>
      <color rgb="FFD6DDB1"/>
      <color rgb="FFFEF9F4"/>
      <color rgb="FFEDF6DE"/>
      <color rgb="FFE1EFC7"/>
      <color rgb="FFBBDA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305045</xdr:colOff>
      <xdr:row>1</xdr:row>
      <xdr:rowOff>42863</xdr:rowOff>
    </xdr:from>
    <xdr:to>
      <xdr:col>5</xdr:col>
      <xdr:colOff>382587</xdr:colOff>
      <xdr:row>3</xdr:row>
      <xdr:rowOff>177800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8920" y="233363"/>
          <a:ext cx="2061917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64"/>
  <sheetViews>
    <sheetView tabSelected="1" zoomScale="120" zoomScaleNormal="120" workbookViewId="0">
      <selection activeCell="B1" sqref="B1"/>
    </sheetView>
  </sheetViews>
  <sheetFormatPr defaultRowHeight="15" x14ac:dyDescent="0.25"/>
  <cols>
    <col min="1" max="1" width="2" style="120" customWidth="1"/>
    <col min="2" max="2" width="3" style="120" customWidth="1"/>
    <col min="3" max="3" width="79" style="120" customWidth="1"/>
    <col min="4" max="4" width="16.42578125" style="120" customWidth="1"/>
    <col min="5" max="5" width="13.28515625" style="120" customWidth="1"/>
    <col min="6" max="6" width="9.7109375" style="120" customWidth="1"/>
    <col min="7" max="7" width="6.42578125" style="120" customWidth="1"/>
    <col min="8" max="8" width="2" style="120" customWidth="1"/>
    <col min="9" max="9" width="5.140625" style="123" customWidth="1"/>
    <col min="10" max="10" width="4.85546875" style="123" customWidth="1"/>
    <col min="11" max="11" width="4.42578125" style="120" customWidth="1"/>
    <col min="12" max="16384" width="9.140625" style="120"/>
  </cols>
  <sheetData>
    <row r="1" spans="2:12" ht="15" customHeight="1" x14ac:dyDescent="0.25">
      <c r="B1" s="1" t="s">
        <v>99</v>
      </c>
      <c r="C1" s="2"/>
      <c r="D1" s="2"/>
      <c r="E1" s="2"/>
      <c r="F1" s="2"/>
    </row>
    <row r="2" spans="2:12" ht="7.5" customHeight="1" x14ac:dyDescent="0.25">
      <c r="B2" s="3"/>
      <c r="C2" s="2"/>
      <c r="D2" s="2"/>
      <c r="E2" s="2"/>
      <c r="F2" s="2"/>
    </row>
    <row r="3" spans="2:12" x14ac:dyDescent="0.25">
      <c r="B3" s="2" t="s">
        <v>79</v>
      </c>
      <c r="C3" s="2"/>
      <c r="D3" s="2"/>
      <c r="E3" s="2"/>
      <c r="F3" s="2"/>
    </row>
    <row r="4" spans="2:12" ht="18.75" customHeight="1" thickBot="1" x14ac:dyDescent="0.3">
      <c r="B4" s="2" t="s">
        <v>80</v>
      </c>
      <c r="C4" s="2"/>
      <c r="D4" s="2"/>
      <c r="E4" s="2"/>
      <c r="F4" s="2"/>
    </row>
    <row r="5" spans="2:12" ht="69" customHeight="1" thickTop="1" x14ac:dyDescent="0.25">
      <c r="B5" s="237" t="s">
        <v>12</v>
      </c>
      <c r="C5" s="238"/>
      <c r="D5" s="119" t="s">
        <v>83</v>
      </c>
      <c r="E5" s="119" t="s">
        <v>47</v>
      </c>
      <c r="F5" s="4" t="s">
        <v>90</v>
      </c>
    </row>
    <row r="6" spans="2:12" ht="15.75" customHeight="1" thickBot="1" x14ac:dyDescent="0.3">
      <c r="B6" s="243" t="s">
        <v>50</v>
      </c>
      <c r="C6" s="244"/>
      <c r="D6" s="117">
        <v>31207</v>
      </c>
      <c r="E6" s="117">
        <v>12384</v>
      </c>
      <c r="F6" s="6">
        <f>SUM(E6/D6*100)</f>
        <v>39.683404364405419</v>
      </c>
      <c r="I6" s="124">
        <f>SUM(D7:D8)</f>
        <v>31207</v>
      </c>
      <c r="J6" s="124">
        <f>SUM(E7:E8)</f>
        <v>12384</v>
      </c>
      <c r="K6" s="123"/>
      <c r="L6" s="131"/>
    </row>
    <row r="7" spans="2:12" ht="15.75" thickTop="1" x14ac:dyDescent="0.25">
      <c r="B7" s="245"/>
      <c r="C7" s="7" t="s">
        <v>17</v>
      </c>
      <c r="D7" s="8">
        <v>5244</v>
      </c>
      <c r="E7" s="8">
        <v>3666</v>
      </c>
      <c r="F7" s="9">
        <f>SUM(E7/D7*100)</f>
        <v>69.908466819221971</v>
      </c>
      <c r="K7" s="123"/>
      <c r="L7" s="131"/>
    </row>
    <row r="8" spans="2:12" ht="15.75" thickBot="1" x14ac:dyDescent="0.3">
      <c r="B8" s="234"/>
      <c r="C8" s="118" t="s">
        <v>18</v>
      </c>
      <c r="D8" s="10">
        <v>25963</v>
      </c>
      <c r="E8" s="10">
        <v>8718</v>
      </c>
      <c r="F8" s="11">
        <f>SUM(E8/D8*100)</f>
        <v>33.578554096213843</v>
      </c>
      <c r="G8" s="195"/>
      <c r="K8" s="123"/>
      <c r="L8" s="131"/>
    </row>
    <row r="9" spans="2:12" ht="15.75" thickTop="1" x14ac:dyDescent="0.25">
      <c r="B9" s="246" t="s">
        <v>51</v>
      </c>
      <c r="C9" s="7" t="s">
        <v>19</v>
      </c>
      <c r="D9" s="8">
        <v>29</v>
      </c>
      <c r="E9" s="8">
        <v>11</v>
      </c>
      <c r="F9" s="9">
        <f t="shared" ref="F9:F25" si="0">SUM(E9/D9*100)</f>
        <v>37.931034482758619</v>
      </c>
      <c r="K9" s="123"/>
      <c r="L9" s="131"/>
    </row>
    <row r="10" spans="2:12" x14ac:dyDescent="0.25">
      <c r="B10" s="247"/>
      <c r="C10" s="12" t="s">
        <v>20</v>
      </c>
      <c r="D10" s="13">
        <v>170</v>
      </c>
      <c r="E10" s="13">
        <v>35</v>
      </c>
      <c r="F10" s="14">
        <f t="shared" si="0"/>
        <v>20.588235294117645</v>
      </c>
      <c r="K10" s="123"/>
      <c r="L10" s="131"/>
    </row>
    <row r="11" spans="2:12" x14ac:dyDescent="0.25">
      <c r="B11" s="247"/>
      <c r="C11" s="12" t="s">
        <v>21</v>
      </c>
      <c r="D11" s="13">
        <v>2207</v>
      </c>
      <c r="E11" s="13">
        <v>1157</v>
      </c>
      <c r="F11" s="14">
        <f t="shared" si="0"/>
        <v>52.424105120072497</v>
      </c>
      <c r="K11" s="123"/>
      <c r="L11" s="131"/>
    </row>
    <row r="12" spans="2:12" x14ac:dyDescent="0.25">
      <c r="B12" s="247"/>
      <c r="C12" s="12" t="s">
        <v>22</v>
      </c>
      <c r="D12" s="13">
        <v>0</v>
      </c>
      <c r="E12" s="13">
        <v>0</v>
      </c>
      <c r="F12" s="14" t="e">
        <f t="shared" si="0"/>
        <v>#DIV/0!</v>
      </c>
      <c r="K12" s="123"/>
      <c r="L12" s="131"/>
    </row>
    <row r="13" spans="2:12" x14ac:dyDescent="0.25">
      <c r="B13" s="247"/>
      <c r="C13" s="12" t="s">
        <v>23</v>
      </c>
      <c r="D13" s="13">
        <v>367</v>
      </c>
      <c r="E13" s="13">
        <v>169</v>
      </c>
      <c r="F13" s="14">
        <f>SUM(E13/D13*100)</f>
        <v>46.049046321525886</v>
      </c>
      <c r="K13" s="123"/>
      <c r="L13" s="131"/>
    </row>
    <row r="14" spans="2:12" ht="15.75" thickBot="1" x14ac:dyDescent="0.3">
      <c r="B14" s="248"/>
      <c r="C14" s="15" t="s">
        <v>24</v>
      </c>
      <c r="D14" s="16">
        <v>101</v>
      </c>
      <c r="E14" s="16">
        <v>6</v>
      </c>
      <c r="F14" s="17">
        <f t="shared" si="0"/>
        <v>5.9405940594059405</v>
      </c>
      <c r="K14" s="123"/>
      <c r="L14" s="131"/>
    </row>
    <row r="15" spans="2:12" ht="17.25" customHeight="1" thickTop="1" x14ac:dyDescent="0.25">
      <c r="B15" s="249" t="s">
        <v>52</v>
      </c>
      <c r="C15" s="250"/>
      <c r="D15" s="18">
        <v>31462</v>
      </c>
      <c r="E15" s="18">
        <v>12210</v>
      </c>
      <c r="F15" s="19">
        <f t="shared" si="0"/>
        <v>38.80872163244549</v>
      </c>
      <c r="K15" s="123"/>
      <c r="L15" s="131"/>
    </row>
    <row r="16" spans="2:12" ht="17.25" customHeight="1" thickBot="1" x14ac:dyDescent="0.3">
      <c r="B16" s="239" t="s">
        <v>25</v>
      </c>
      <c r="C16" s="240"/>
      <c r="D16" s="96">
        <v>18375</v>
      </c>
      <c r="E16" s="96">
        <v>7285</v>
      </c>
      <c r="F16" s="97">
        <f t="shared" si="0"/>
        <v>39.646258503401363</v>
      </c>
      <c r="I16" s="121">
        <f>SUM(D17,D20)</f>
        <v>18375</v>
      </c>
      <c r="J16" s="121">
        <f>SUM(E17,E20)</f>
        <v>7285</v>
      </c>
      <c r="L16" s="131"/>
    </row>
    <row r="17" spans="2:12" ht="16.5" thickTop="1" thickBot="1" x14ac:dyDescent="0.3">
      <c r="B17" s="241" t="s">
        <v>26</v>
      </c>
      <c r="C17" s="242"/>
      <c r="D17" s="20">
        <v>14790</v>
      </c>
      <c r="E17" s="20">
        <v>6000</v>
      </c>
      <c r="F17" s="21">
        <f t="shared" si="0"/>
        <v>40.56795131845842</v>
      </c>
      <c r="I17" s="121">
        <f>SUM(D6-D15)</f>
        <v>-255</v>
      </c>
      <c r="K17" s="123"/>
      <c r="L17" s="131"/>
    </row>
    <row r="18" spans="2:12" x14ac:dyDescent="0.25">
      <c r="B18" s="230"/>
      <c r="C18" s="22" t="s">
        <v>27</v>
      </c>
      <c r="D18" s="23">
        <v>627</v>
      </c>
      <c r="E18" s="23">
        <v>199</v>
      </c>
      <c r="F18" s="24">
        <f t="shared" si="0"/>
        <v>31.738437001594892</v>
      </c>
      <c r="K18" s="123"/>
      <c r="L18" s="131"/>
    </row>
    <row r="19" spans="2:12" ht="15.75" thickBot="1" x14ac:dyDescent="0.3">
      <c r="B19" s="231"/>
      <c r="C19" s="25" t="s">
        <v>28</v>
      </c>
      <c r="D19" s="26">
        <v>1298</v>
      </c>
      <c r="E19" s="26">
        <v>561</v>
      </c>
      <c r="F19" s="27">
        <f t="shared" si="0"/>
        <v>43.220338983050851</v>
      </c>
      <c r="K19" s="123"/>
      <c r="L19" s="131"/>
    </row>
    <row r="20" spans="2:12" ht="15.75" thickBot="1" x14ac:dyDescent="0.3">
      <c r="B20" s="232" t="s">
        <v>29</v>
      </c>
      <c r="C20" s="233"/>
      <c r="D20" s="28">
        <v>3585</v>
      </c>
      <c r="E20" s="28">
        <v>1285</v>
      </c>
      <c r="F20" s="29">
        <f t="shared" si="0"/>
        <v>35.843793584379355</v>
      </c>
      <c r="I20" s="121">
        <f>SUM(D17,D20)</f>
        <v>18375</v>
      </c>
      <c r="J20" s="121">
        <f>SUM(E17,E20)</f>
        <v>7285</v>
      </c>
      <c r="K20" s="123"/>
      <c r="L20" s="131"/>
    </row>
    <row r="21" spans="2:12" x14ac:dyDescent="0.25">
      <c r="B21" s="230"/>
      <c r="C21" s="22" t="s">
        <v>30</v>
      </c>
      <c r="D21" s="23">
        <v>1248</v>
      </c>
      <c r="E21" s="23">
        <v>395</v>
      </c>
      <c r="F21" s="24">
        <f t="shared" si="0"/>
        <v>31.650641025641026</v>
      </c>
      <c r="K21" s="123"/>
    </row>
    <row r="22" spans="2:12" x14ac:dyDescent="0.25">
      <c r="B22" s="231"/>
      <c r="C22" s="12" t="s">
        <v>31</v>
      </c>
      <c r="D22" s="13">
        <v>1031</v>
      </c>
      <c r="E22" s="13">
        <v>191</v>
      </c>
      <c r="F22" s="14">
        <f t="shared" si="0"/>
        <v>18.525703200775943</v>
      </c>
      <c r="K22" s="123"/>
    </row>
    <row r="23" spans="2:12" x14ac:dyDescent="0.25">
      <c r="B23" s="231"/>
      <c r="C23" s="12" t="s">
        <v>32</v>
      </c>
      <c r="D23" s="13">
        <v>320</v>
      </c>
      <c r="E23" s="13">
        <v>134</v>
      </c>
      <c r="F23" s="14">
        <f t="shared" si="0"/>
        <v>41.875</v>
      </c>
      <c r="K23" s="123"/>
    </row>
    <row r="24" spans="2:12" x14ac:dyDescent="0.25">
      <c r="B24" s="231"/>
      <c r="C24" s="48" t="s">
        <v>61</v>
      </c>
      <c r="D24" s="49">
        <v>3</v>
      </c>
      <c r="E24" s="49">
        <v>3</v>
      </c>
      <c r="F24" s="50">
        <f t="shared" si="0"/>
        <v>100</v>
      </c>
      <c r="K24" s="123"/>
    </row>
    <row r="25" spans="2:12" x14ac:dyDescent="0.25">
      <c r="B25" s="231"/>
      <c r="C25" s="12" t="s">
        <v>33</v>
      </c>
      <c r="D25" s="13">
        <v>512</v>
      </c>
      <c r="E25" s="13">
        <v>202</v>
      </c>
      <c r="F25" s="14">
        <f t="shared" si="0"/>
        <v>39.453125</v>
      </c>
      <c r="K25" s="123"/>
    </row>
    <row r="26" spans="2:12" x14ac:dyDescent="0.25">
      <c r="B26" s="231"/>
      <c r="C26" s="48" t="s">
        <v>62</v>
      </c>
      <c r="D26" s="49">
        <v>333</v>
      </c>
      <c r="E26" s="49">
        <v>331</v>
      </c>
      <c r="F26" s="50">
        <f>SUM(E26/D26*100)</f>
        <v>99.3993993993994</v>
      </c>
      <c r="K26" s="123"/>
    </row>
    <row r="27" spans="2:12" x14ac:dyDescent="0.25">
      <c r="B27" s="231"/>
      <c r="C27" s="48" t="s">
        <v>63</v>
      </c>
      <c r="D27" s="49">
        <v>21</v>
      </c>
      <c r="E27" s="49">
        <v>21</v>
      </c>
      <c r="F27" s="50">
        <f>SUM(E27/D27*100)</f>
        <v>100</v>
      </c>
      <c r="K27" s="123"/>
    </row>
    <row r="28" spans="2:12" x14ac:dyDescent="0.25">
      <c r="B28" s="231"/>
      <c r="C28" s="128" t="s">
        <v>34</v>
      </c>
      <c r="D28" s="129">
        <v>0</v>
      </c>
      <c r="E28" s="129">
        <v>0</v>
      </c>
      <c r="F28" s="130" t="e">
        <f>SUM(E28/D28*100)</f>
        <v>#DIV/0!</v>
      </c>
      <c r="K28" s="123"/>
    </row>
    <row r="29" spans="2:12" x14ac:dyDescent="0.25">
      <c r="B29" s="231"/>
      <c r="C29" s="128" t="s">
        <v>44</v>
      </c>
      <c r="D29" s="129">
        <v>0</v>
      </c>
      <c r="E29" s="129">
        <v>0</v>
      </c>
      <c r="F29" s="130" t="e">
        <f>SUM(E29/D29*100)</f>
        <v>#DIV/0!</v>
      </c>
      <c r="K29" s="123"/>
    </row>
    <row r="30" spans="2:12" ht="15" customHeight="1" x14ac:dyDescent="0.25">
      <c r="B30" s="231"/>
      <c r="C30" s="128" t="s">
        <v>45</v>
      </c>
      <c r="D30" s="129">
        <v>0</v>
      </c>
      <c r="E30" s="129">
        <v>0</v>
      </c>
      <c r="F30" s="130" t="e">
        <f>SUM(E30/D30*100)</f>
        <v>#DIV/0!</v>
      </c>
      <c r="K30" s="123"/>
    </row>
    <row r="31" spans="2:12" ht="28.5" customHeight="1" x14ac:dyDescent="0.25">
      <c r="B31" s="231"/>
      <c r="C31" s="60" t="s">
        <v>64</v>
      </c>
      <c r="D31" s="61">
        <v>41</v>
      </c>
      <c r="E31" s="110"/>
      <c r="F31" s="62" t="s">
        <v>56</v>
      </c>
      <c r="K31" s="123"/>
    </row>
    <row r="32" spans="2:12" ht="15.75" thickBot="1" x14ac:dyDescent="0.3">
      <c r="B32" s="234"/>
      <c r="C32" s="15" t="s">
        <v>35</v>
      </c>
      <c r="D32" s="16">
        <v>79</v>
      </c>
      <c r="E32" s="16">
        <v>11</v>
      </c>
      <c r="F32" s="17">
        <f t="shared" ref="F32:F44" si="1">SUM(E32/D32*100)</f>
        <v>13.924050632911392</v>
      </c>
      <c r="K32" s="123"/>
    </row>
    <row r="33" spans="2:11" ht="14.25" customHeight="1" thickTop="1" x14ac:dyDescent="0.25">
      <c r="B33" s="235" t="s">
        <v>67</v>
      </c>
      <c r="C33" s="236"/>
      <c r="D33" s="98">
        <v>436</v>
      </c>
      <c r="E33" s="98">
        <v>218</v>
      </c>
      <c r="F33" s="99">
        <f t="shared" si="1"/>
        <v>50</v>
      </c>
      <c r="K33" s="123"/>
    </row>
    <row r="34" spans="2:11" ht="15" customHeight="1" x14ac:dyDescent="0.25">
      <c r="B34" s="200" t="s">
        <v>65</v>
      </c>
      <c r="C34" s="201"/>
      <c r="D34" s="51">
        <v>82</v>
      </c>
      <c r="E34" s="51">
        <v>82</v>
      </c>
      <c r="F34" s="52">
        <f t="shared" si="1"/>
        <v>100</v>
      </c>
      <c r="K34" s="123"/>
    </row>
    <row r="35" spans="2:11" ht="16.5" customHeight="1" x14ac:dyDescent="0.25">
      <c r="B35" s="228" t="s">
        <v>55</v>
      </c>
      <c r="C35" s="229"/>
      <c r="D35" s="100">
        <v>2154</v>
      </c>
      <c r="E35" s="100">
        <v>1218</v>
      </c>
      <c r="F35" s="101">
        <f t="shared" si="1"/>
        <v>56.545961002785518</v>
      </c>
      <c r="K35" s="123"/>
    </row>
    <row r="36" spans="2:11" ht="16.5" customHeight="1" x14ac:dyDescent="0.25">
      <c r="B36" s="200" t="s">
        <v>66</v>
      </c>
      <c r="C36" s="201"/>
      <c r="D36" s="49">
        <v>2</v>
      </c>
      <c r="E36" s="49">
        <v>2</v>
      </c>
      <c r="F36" s="50">
        <f t="shared" si="1"/>
        <v>100</v>
      </c>
      <c r="K36" s="123"/>
    </row>
    <row r="37" spans="2:11" ht="15.75" customHeight="1" thickBot="1" x14ac:dyDescent="0.3">
      <c r="B37" s="208" t="s">
        <v>49</v>
      </c>
      <c r="C37" s="209"/>
      <c r="D37" s="102">
        <v>0</v>
      </c>
      <c r="E37" s="102">
        <v>0</v>
      </c>
      <c r="F37" s="103" t="e">
        <f t="shared" si="1"/>
        <v>#DIV/0!</v>
      </c>
      <c r="K37" s="123"/>
    </row>
    <row r="38" spans="2:11" ht="15" customHeight="1" thickTop="1" x14ac:dyDescent="0.25">
      <c r="B38" s="210" t="s">
        <v>36</v>
      </c>
      <c r="C38" s="211"/>
      <c r="D38" s="104">
        <v>395</v>
      </c>
      <c r="E38" s="104">
        <v>26</v>
      </c>
      <c r="F38" s="105">
        <f t="shared" si="1"/>
        <v>6.5822784810126587</v>
      </c>
      <c r="K38" s="123"/>
    </row>
    <row r="39" spans="2:11" ht="17.25" customHeight="1" thickBot="1" x14ac:dyDescent="0.3">
      <c r="B39" s="212" t="s">
        <v>46</v>
      </c>
      <c r="C39" s="213"/>
      <c r="D39" s="32">
        <v>0</v>
      </c>
      <c r="E39" s="32">
        <v>0</v>
      </c>
      <c r="F39" s="33" t="e">
        <f t="shared" si="1"/>
        <v>#DIV/0!</v>
      </c>
      <c r="K39" s="123"/>
    </row>
    <row r="40" spans="2:11" ht="16.5" customHeight="1" thickTop="1" thickBot="1" x14ac:dyDescent="0.3">
      <c r="B40" s="214" t="s">
        <v>37</v>
      </c>
      <c r="C40" s="215"/>
      <c r="D40" s="96">
        <v>0</v>
      </c>
      <c r="E40" s="96">
        <v>0</v>
      </c>
      <c r="F40" s="97" t="e">
        <f t="shared" si="1"/>
        <v>#DIV/0!</v>
      </c>
      <c r="K40" s="123"/>
    </row>
    <row r="41" spans="2:11" ht="28.5" customHeight="1" thickTop="1" thickBot="1" x14ac:dyDescent="0.3">
      <c r="B41" s="218" t="s">
        <v>38</v>
      </c>
      <c r="C41" s="219"/>
      <c r="D41" s="34">
        <v>367</v>
      </c>
      <c r="E41" s="34">
        <v>182</v>
      </c>
      <c r="F41" s="35">
        <f t="shared" si="1"/>
        <v>49.591280653950953</v>
      </c>
      <c r="K41" s="123"/>
    </row>
    <row r="42" spans="2:11" ht="16.5" customHeight="1" thickBot="1" x14ac:dyDescent="0.3">
      <c r="B42" s="220" t="s">
        <v>39</v>
      </c>
      <c r="C42" s="221"/>
      <c r="D42" s="34">
        <v>4226</v>
      </c>
      <c r="E42" s="34">
        <v>1865</v>
      </c>
      <c r="F42" s="35">
        <f t="shared" si="1"/>
        <v>44.131566493137719</v>
      </c>
      <c r="K42" s="123"/>
    </row>
    <row r="43" spans="2:11" ht="15.75" customHeight="1" thickBot="1" x14ac:dyDescent="0.3">
      <c r="B43" s="222" t="s">
        <v>40</v>
      </c>
      <c r="C43" s="223"/>
      <c r="D43" s="36">
        <v>2204</v>
      </c>
      <c r="E43" s="36">
        <v>923</v>
      </c>
      <c r="F43" s="37">
        <f t="shared" si="1"/>
        <v>41.878402903811249</v>
      </c>
      <c r="K43" s="123"/>
    </row>
    <row r="44" spans="2:11" ht="18.75" customHeight="1" thickTop="1" x14ac:dyDescent="0.25">
      <c r="B44" s="224" t="s">
        <v>41</v>
      </c>
      <c r="C44" s="225"/>
      <c r="D44" s="26">
        <v>28</v>
      </c>
      <c r="E44" s="26">
        <v>23</v>
      </c>
      <c r="F44" s="27">
        <f t="shared" si="1"/>
        <v>82.142857142857139</v>
      </c>
      <c r="K44" s="123"/>
    </row>
    <row r="45" spans="2:11" ht="14.25" customHeight="1" x14ac:dyDescent="0.25">
      <c r="B45" s="202" t="s">
        <v>57</v>
      </c>
      <c r="C45" s="203"/>
      <c r="D45" s="53">
        <v>549</v>
      </c>
      <c r="E45" s="108"/>
      <c r="F45" s="55" t="s">
        <v>56</v>
      </c>
      <c r="K45" s="123"/>
    </row>
    <row r="46" spans="2:11" ht="13.5" customHeight="1" x14ac:dyDescent="0.25">
      <c r="B46" s="226" t="s">
        <v>42</v>
      </c>
      <c r="C46" s="227"/>
      <c r="D46" s="26">
        <v>126</v>
      </c>
      <c r="E46" s="26">
        <v>17</v>
      </c>
      <c r="F46" s="27">
        <f>SUM(E46/D46*100)</f>
        <v>13.492063492063492</v>
      </c>
      <c r="K46" s="123"/>
    </row>
    <row r="47" spans="2:11" ht="15" customHeight="1" x14ac:dyDescent="0.25">
      <c r="B47" s="204" t="s">
        <v>58</v>
      </c>
      <c r="C47" s="205"/>
      <c r="D47" s="54">
        <v>158</v>
      </c>
      <c r="E47" s="109"/>
      <c r="F47" s="63" t="s">
        <v>56</v>
      </c>
      <c r="K47" s="123"/>
    </row>
    <row r="48" spans="2:11" ht="13.5" customHeight="1" thickBot="1" x14ac:dyDescent="0.3">
      <c r="B48" s="206" t="s">
        <v>43</v>
      </c>
      <c r="C48" s="207"/>
      <c r="D48" s="10">
        <v>2444</v>
      </c>
      <c r="E48" s="10">
        <v>453</v>
      </c>
      <c r="F48" s="11">
        <f>SUM(E48/D48*100)</f>
        <v>18.53518821603928</v>
      </c>
      <c r="K48" s="123"/>
    </row>
    <row r="49" spans="1:11" ht="10.5" customHeight="1" thickTop="1" x14ac:dyDescent="0.25">
      <c r="C49" s="2"/>
      <c r="D49" s="2"/>
      <c r="E49" s="2"/>
      <c r="F49" s="2"/>
      <c r="K49" s="123"/>
    </row>
    <row r="50" spans="1:11" ht="15.75" thickBot="1" x14ac:dyDescent="0.3">
      <c r="B50" s="3" t="s">
        <v>53</v>
      </c>
      <c r="K50" s="123"/>
    </row>
    <row r="51" spans="1:11" ht="15.75" thickBot="1" x14ac:dyDescent="0.3">
      <c r="B51" s="216" t="s">
        <v>69</v>
      </c>
      <c r="C51" s="217"/>
      <c r="D51" s="56">
        <f>SUM(D41:D43)</f>
        <v>6797</v>
      </c>
      <c r="E51" s="56">
        <f>SUM(E41:E43)</f>
        <v>2970</v>
      </c>
      <c r="F51" s="57">
        <f>SUM(E51/D51*100)</f>
        <v>43.695748124172425</v>
      </c>
      <c r="K51" s="123"/>
    </row>
    <row r="52" spans="1:11" ht="15.75" thickBot="1" x14ac:dyDescent="0.3">
      <c r="B52" s="3" t="s">
        <v>59</v>
      </c>
      <c r="K52" s="123"/>
    </row>
    <row r="53" spans="1:11" ht="15.75" thickBot="1" x14ac:dyDescent="0.3">
      <c r="B53" s="198" t="s">
        <v>60</v>
      </c>
      <c r="C53" s="199"/>
      <c r="D53" s="58">
        <f>SUM(D24,D26:D27,D34,D36)</f>
        <v>441</v>
      </c>
      <c r="E53" s="58">
        <f>SUM(E24,E26:E27,E34,E36)</f>
        <v>439</v>
      </c>
      <c r="F53" s="59">
        <f>SUM(E53/D53*100)</f>
        <v>99.546485260770979</v>
      </c>
      <c r="K53" s="123"/>
    </row>
    <row r="54" spans="1:11" ht="15.75" thickBot="1" x14ac:dyDescent="0.3">
      <c r="B54" s="198" t="s">
        <v>68</v>
      </c>
      <c r="C54" s="199"/>
      <c r="D54" s="58">
        <f>SUM(D24,D26:D27)</f>
        <v>357</v>
      </c>
      <c r="E54" s="58">
        <f>SUM(E24,E26:E27)</f>
        <v>355</v>
      </c>
      <c r="F54" s="59">
        <f>SUM(E54/D54*100)</f>
        <v>99.439775910364148</v>
      </c>
      <c r="K54" s="123"/>
    </row>
    <row r="55" spans="1:11" ht="13.5" customHeight="1" x14ac:dyDescent="0.25">
      <c r="A55" s="91"/>
      <c r="B55" s="93" t="s">
        <v>100</v>
      </c>
      <c r="C55" s="93"/>
      <c r="K55" s="123"/>
    </row>
    <row r="56" spans="1:11" ht="14.25" customHeight="1" x14ac:dyDescent="0.25">
      <c r="A56" s="91"/>
      <c r="B56" s="92" t="s">
        <v>72</v>
      </c>
      <c r="C56" s="93" t="s">
        <v>91</v>
      </c>
      <c r="K56" s="123"/>
    </row>
    <row r="57" spans="1:11" ht="13.5" customHeight="1" x14ac:dyDescent="0.25">
      <c r="A57" s="91"/>
      <c r="B57" s="92">
        <v>2</v>
      </c>
      <c r="C57" s="93" t="s">
        <v>92</v>
      </c>
      <c r="K57" s="123"/>
    </row>
    <row r="58" spans="1:11" ht="12.75" customHeight="1" x14ac:dyDescent="0.25">
      <c r="A58" s="91"/>
      <c r="B58" s="92">
        <v>3</v>
      </c>
      <c r="C58" s="93" t="s">
        <v>93</v>
      </c>
      <c r="K58" s="123"/>
    </row>
    <row r="59" spans="1:11" ht="13.5" customHeight="1" x14ac:dyDescent="0.25">
      <c r="A59" s="91"/>
      <c r="B59" s="92">
        <v>4</v>
      </c>
      <c r="C59" s="93" t="s">
        <v>94</v>
      </c>
      <c r="K59" s="123"/>
    </row>
    <row r="60" spans="1:11" ht="15" customHeight="1" x14ac:dyDescent="0.25">
      <c r="A60" s="91"/>
      <c r="B60" s="92">
        <v>5</v>
      </c>
      <c r="C60" s="93" t="s">
        <v>95</v>
      </c>
      <c r="K60" s="123"/>
    </row>
    <row r="61" spans="1:11" ht="12.75" customHeight="1" x14ac:dyDescent="0.25">
      <c r="A61" s="91"/>
      <c r="B61" s="93"/>
      <c r="C61" s="93" t="s">
        <v>96</v>
      </c>
      <c r="K61" s="123"/>
    </row>
    <row r="62" spans="1:11" ht="12.75" customHeight="1" x14ac:dyDescent="0.25">
      <c r="A62" s="91"/>
      <c r="B62" s="93"/>
      <c r="C62" s="93" t="s">
        <v>78</v>
      </c>
    </row>
    <row r="63" spans="1:11" ht="13.5" customHeight="1" x14ac:dyDescent="0.25">
      <c r="B63" s="91"/>
      <c r="C63" s="194" t="s">
        <v>97</v>
      </c>
    </row>
    <row r="64" spans="1:11" x14ac:dyDescent="0.25">
      <c r="C64" s="2"/>
    </row>
  </sheetData>
  <mergeCells count="29">
    <mergeCell ref="B5:C5"/>
    <mergeCell ref="B16:C16"/>
    <mergeCell ref="B17:C17"/>
    <mergeCell ref="B6:C6"/>
    <mergeCell ref="B7:B8"/>
    <mergeCell ref="B9:B14"/>
    <mergeCell ref="B15:C15"/>
    <mergeCell ref="B35:C35"/>
    <mergeCell ref="B18:B19"/>
    <mergeCell ref="B20:C20"/>
    <mergeCell ref="B21:B32"/>
    <mergeCell ref="B33:C33"/>
    <mergeCell ref="B34:C34"/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</mergeCells>
  <printOptions verticalCentered="1"/>
  <pageMargins left="0" right="0" top="0" bottom="0" header="0" footer="0"/>
  <pageSetup paperSize="9" scale="80" fitToWidth="0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B1:I61"/>
  <sheetViews>
    <sheetView zoomScale="120" zoomScaleNormal="120" workbookViewId="0">
      <selection activeCell="B1" sqref="B1"/>
    </sheetView>
  </sheetViews>
  <sheetFormatPr defaultRowHeight="15" x14ac:dyDescent="0.25"/>
  <cols>
    <col min="1" max="1" width="2.42578125" style="120" customWidth="1"/>
    <col min="2" max="2" width="3.28515625" style="120" customWidth="1"/>
    <col min="3" max="3" width="83.7109375" style="120" customWidth="1"/>
    <col min="4" max="5" width="15" style="120" customWidth="1"/>
    <col min="6" max="6" width="10.7109375" style="120" customWidth="1"/>
    <col min="7" max="7" width="3.85546875" style="120" customWidth="1"/>
    <col min="8" max="8" width="4.7109375" style="120" customWidth="1"/>
    <col min="9" max="9" width="5.5703125" style="120" customWidth="1"/>
    <col min="10" max="16384" width="9.140625" style="120"/>
  </cols>
  <sheetData>
    <row r="1" spans="2:9" x14ac:dyDescent="0.25">
      <c r="B1" s="3" t="s">
        <v>75</v>
      </c>
      <c r="C1" s="2"/>
      <c r="D1" s="2"/>
      <c r="E1" s="2"/>
      <c r="F1" s="2"/>
    </row>
    <row r="2" spans="2:9" ht="15.75" thickBot="1" x14ac:dyDescent="0.3">
      <c r="B2" s="3" t="s">
        <v>84</v>
      </c>
      <c r="C2" s="2"/>
      <c r="D2" s="2"/>
      <c r="E2" s="2"/>
      <c r="F2" s="2"/>
    </row>
    <row r="3" spans="2:9" ht="62.25" customHeight="1" thickTop="1" x14ac:dyDescent="0.25">
      <c r="B3" s="237" t="s">
        <v>12</v>
      </c>
      <c r="C3" s="238"/>
      <c r="D3" s="119" t="s">
        <v>82</v>
      </c>
      <c r="E3" s="38" t="s">
        <v>48</v>
      </c>
      <c r="F3" s="4" t="s">
        <v>90</v>
      </c>
    </row>
    <row r="4" spans="2:9" ht="18.75" customHeight="1" thickBot="1" x14ac:dyDescent="0.3">
      <c r="B4" s="243" t="s">
        <v>50</v>
      </c>
      <c r="C4" s="244"/>
      <c r="D4" s="5">
        <v>15340</v>
      </c>
      <c r="E4" s="5">
        <v>6139</v>
      </c>
      <c r="F4" s="6">
        <f t="shared" ref="F4:F28" si="0">SUM(E4/D4*100)</f>
        <v>40.019556714471975</v>
      </c>
      <c r="H4" s="121">
        <f>SUM(D5:D6)</f>
        <v>15340</v>
      </c>
      <c r="I4" s="121">
        <f>SUM(E5:E6)</f>
        <v>6139</v>
      </c>
    </row>
    <row r="5" spans="2:9" ht="15.75" thickTop="1" x14ac:dyDescent="0.25">
      <c r="B5" s="245"/>
      <c r="C5" s="7" t="s">
        <v>17</v>
      </c>
      <c r="D5" s="8">
        <v>2619</v>
      </c>
      <c r="E5" s="8">
        <v>1779</v>
      </c>
      <c r="F5" s="9">
        <f>SUM(E5/D5*100)</f>
        <v>67.926689576174113</v>
      </c>
      <c r="H5" s="123"/>
      <c r="I5" s="123"/>
    </row>
    <row r="6" spans="2:9" ht="15.75" thickBot="1" x14ac:dyDescent="0.3">
      <c r="B6" s="234"/>
      <c r="C6" s="118" t="s">
        <v>18</v>
      </c>
      <c r="D6" s="10">
        <v>12721</v>
      </c>
      <c r="E6" s="10">
        <v>4360</v>
      </c>
      <c r="F6" s="11">
        <f>SUM(E6/D6*100)</f>
        <v>34.274035060136782</v>
      </c>
      <c r="H6" s="122"/>
      <c r="I6" s="122"/>
    </row>
    <row r="7" spans="2:9" ht="15.75" customHeight="1" thickTop="1" x14ac:dyDescent="0.25">
      <c r="B7" s="246" t="s">
        <v>51</v>
      </c>
      <c r="C7" s="7" t="s">
        <v>19</v>
      </c>
      <c r="D7" s="8">
        <v>12</v>
      </c>
      <c r="E7" s="8">
        <v>5</v>
      </c>
      <c r="F7" s="9">
        <f t="shared" si="0"/>
        <v>41.666666666666671</v>
      </c>
      <c r="H7" s="122"/>
      <c r="I7" s="122"/>
    </row>
    <row r="8" spans="2:9" x14ac:dyDescent="0.25">
      <c r="B8" s="247"/>
      <c r="C8" s="12" t="s">
        <v>20</v>
      </c>
      <c r="D8" s="13">
        <v>114</v>
      </c>
      <c r="E8" s="13">
        <v>28</v>
      </c>
      <c r="F8" s="14">
        <f t="shared" si="0"/>
        <v>24.561403508771928</v>
      </c>
      <c r="H8" s="122"/>
      <c r="I8" s="122"/>
    </row>
    <row r="9" spans="2:9" x14ac:dyDescent="0.25">
      <c r="B9" s="247"/>
      <c r="C9" s="12" t="s">
        <v>21</v>
      </c>
      <c r="D9" s="13">
        <v>1644</v>
      </c>
      <c r="E9" s="13">
        <v>812</v>
      </c>
      <c r="F9" s="14">
        <f t="shared" si="0"/>
        <v>49.391727493917273</v>
      </c>
      <c r="H9" s="122"/>
      <c r="I9" s="122"/>
    </row>
    <row r="10" spans="2:9" x14ac:dyDescent="0.25">
      <c r="B10" s="247"/>
      <c r="C10" s="12" t="s">
        <v>22</v>
      </c>
      <c r="D10" s="13">
        <v>0</v>
      </c>
      <c r="E10" s="13">
        <v>0</v>
      </c>
      <c r="F10" s="14" t="e">
        <f t="shared" si="0"/>
        <v>#DIV/0!</v>
      </c>
      <c r="H10" s="122"/>
      <c r="I10" s="122"/>
    </row>
    <row r="11" spans="2:9" x14ac:dyDescent="0.25">
      <c r="B11" s="247"/>
      <c r="C11" s="12" t="s">
        <v>23</v>
      </c>
      <c r="D11" s="13">
        <v>81</v>
      </c>
      <c r="E11" s="13">
        <v>21</v>
      </c>
      <c r="F11" s="14">
        <f t="shared" si="0"/>
        <v>25.925925925925924</v>
      </c>
      <c r="H11" s="122"/>
      <c r="I11" s="122"/>
    </row>
    <row r="12" spans="2:9" ht="15.75" thickBot="1" x14ac:dyDescent="0.3">
      <c r="B12" s="248"/>
      <c r="C12" s="15" t="s">
        <v>24</v>
      </c>
      <c r="D12" s="16">
        <v>61</v>
      </c>
      <c r="E12" s="16">
        <v>4</v>
      </c>
      <c r="F12" s="17">
        <f t="shared" si="0"/>
        <v>6.557377049180328</v>
      </c>
      <c r="H12" s="122"/>
      <c r="I12" s="122"/>
    </row>
    <row r="13" spans="2:9" ht="22.5" customHeight="1" thickTop="1" x14ac:dyDescent="0.25">
      <c r="B13" s="249" t="s">
        <v>52</v>
      </c>
      <c r="C13" s="250"/>
      <c r="D13" s="18">
        <v>15478</v>
      </c>
      <c r="E13" s="18">
        <v>5947</v>
      </c>
      <c r="F13" s="19">
        <f t="shared" si="0"/>
        <v>38.422276779945733</v>
      </c>
      <c r="H13" s="123"/>
      <c r="I13" s="123"/>
    </row>
    <row r="14" spans="2:9" ht="21.75" customHeight="1" thickBot="1" x14ac:dyDescent="0.3">
      <c r="B14" s="261" t="s">
        <v>25</v>
      </c>
      <c r="C14" s="262"/>
      <c r="D14" s="64">
        <v>9188</v>
      </c>
      <c r="E14" s="64">
        <v>3565</v>
      </c>
      <c r="F14" s="65">
        <f t="shared" si="0"/>
        <v>38.800609490639964</v>
      </c>
      <c r="H14" s="121">
        <f>SUM(D15,D18)</f>
        <v>9188</v>
      </c>
      <c r="I14" s="121">
        <f>SUM(E15,E18)</f>
        <v>3565</v>
      </c>
    </row>
    <row r="15" spans="2:9" ht="16.5" customHeight="1" thickTop="1" thickBot="1" x14ac:dyDescent="0.3">
      <c r="B15" s="241" t="s">
        <v>26</v>
      </c>
      <c r="C15" s="242"/>
      <c r="D15" s="20">
        <v>7256</v>
      </c>
      <c r="E15" s="20">
        <v>2923</v>
      </c>
      <c r="F15" s="21">
        <f t="shared" si="0"/>
        <v>40.283902976846747</v>
      </c>
    </row>
    <row r="16" spans="2:9" x14ac:dyDescent="0.25">
      <c r="B16" s="230"/>
      <c r="C16" s="22" t="s">
        <v>27</v>
      </c>
      <c r="D16" s="23">
        <v>159</v>
      </c>
      <c r="E16" s="23">
        <v>43</v>
      </c>
      <c r="F16" s="24">
        <f t="shared" si="0"/>
        <v>27.044025157232703</v>
      </c>
    </row>
    <row r="17" spans="2:6" ht="15.75" thickBot="1" x14ac:dyDescent="0.3">
      <c r="B17" s="231"/>
      <c r="C17" s="25" t="s">
        <v>28</v>
      </c>
      <c r="D17" s="26">
        <v>628</v>
      </c>
      <c r="E17" s="26">
        <v>268</v>
      </c>
      <c r="F17" s="27">
        <f t="shared" si="0"/>
        <v>42.675159235668794</v>
      </c>
    </row>
    <row r="18" spans="2:6" ht="15.75" customHeight="1" thickBot="1" x14ac:dyDescent="0.3">
      <c r="B18" s="232" t="s">
        <v>29</v>
      </c>
      <c r="C18" s="233"/>
      <c r="D18" s="28">
        <v>1932</v>
      </c>
      <c r="E18" s="28">
        <v>642</v>
      </c>
      <c r="F18" s="29">
        <f t="shared" si="0"/>
        <v>33.229813664596278</v>
      </c>
    </row>
    <row r="19" spans="2:6" x14ac:dyDescent="0.25">
      <c r="B19" s="230"/>
      <c r="C19" s="22" t="s">
        <v>30</v>
      </c>
      <c r="D19" s="23">
        <v>727</v>
      </c>
      <c r="E19" s="23">
        <v>212</v>
      </c>
      <c r="F19" s="24">
        <f t="shared" si="0"/>
        <v>29.160935350756535</v>
      </c>
    </row>
    <row r="20" spans="2:6" x14ac:dyDescent="0.25">
      <c r="B20" s="231"/>
      <c r="C20" s="12" t="s">
        <v>31</v>
      </c>
      <c r="D20" s="13">
        <v>651</v>
      </c>
      <c r="E20" s="13">
        <v>134</v>
      </c>
      <c r="F20" s="14">
        <f t="shared" si="0"/>
        <v>20.583717357910906</v>
      </c>
    </row>
    <row r="21" spans="2:6" x14ac:dyDescent="0.25">
      <c r="B21" s="231"/>
      <c r="C21" s="12" t="s">
        <v>32</v>
      </c>
      <c r="D21" s="13">
        <v>122</v>
      </c>
      <c r="E21" s="13">
        <v>42</v>
      </c>
      <c r="F21" s="14">
        <f t="shared" si="0"/>
        <v>34.42622950819672</v>
      </c>
    </row>
    <row r="22" spans="2:6" x14ac:dyDescent="0.25">
      <c r="B22" s="231"/>
      <c r="C22" s="48" t="s">
        <v>61</v>
      </c>
      <c r="D22" s="49">
        <v>1</v>
      </c>
      <c r="E22" s="49">
        <v>1</v>
      </c>
      <c r="F22" s="50">
        <f t="shared" si="0"/>
        <v>100</v>
      </c>
    </row>
    <row r="23" spans="2:6" x14ac:dyDescent="0.25">
      <c r="B23" s="231"/>
      <c r="C23" s="12" t="s">
        <v>33</v>
      </c>
      <c r="D23" s="13">
        <v>176</v>
      </c>
      <c r="E23" s="13">
        <v>65</v>
      </c>
      <c r="F23" s="14">
        <f t="shared" si="0"/>
        <v>36.93181818181818</v>
      </c>
    </row>
    <row r="24" spans="2:6" ht="16.5" customHeight="1" x14ac:dyDescent="0.25">
      <c r="B24" s="231"/>
      <c r="C24" s="48" t="s">
        <v>62</v>
      </c>
      <c r="D24" s="49">
        <v>171</v>
      </c>
      <c r="E24" s="49">
        <v>171</v>
      </c>
      <c r="F24" s="50">
        <f t="shared" si="0"/>
        <v>100</v>
      </c>
    </row>
    <row r="25" spans="2:6" ht="15.75" customHeight="1" x14ac:dyDescent="0.25">
      <c r="B25" s="231"/>
      <c r="C25" s="48" t="s">
        <v>63</v>
      </c>
      <c r="D25" s="49">
        <v>12</v>
      </c>
      <c r="E25" s="49">
        <v>12</v>
      </c>
      <c r="F25" s="50">
        <f t="shared" si="0"/>
        <v>100</v>
      </c>
    </row>
    <row r="26" spans="2:6" x14ac:dyDescent="0.25">
      <c r="B26" s="231"/>
      <c r="C26" s="128" t="s">
        <v>34</v>
      </c>
      <c r="D26" s="129">
        <v>0</v>
      </c>
      <c r="E26" s="129">
        <v>0</v>
      </c>
      <c r="F26" s="130" t="e">
        <f t="shared" si="0"/>
        <v>#DIV/0!</v>
      </c>
    </row>
    <row r="27" spans="2:6" ht="17.25" customHeight="1" x14ac:dyDescent="0.25">
      <c r="B27" s="231"/>
      <c r="C27" s="128" t="s">
        <v>44</v>
      </c>
      <c r="D27" s="129">
        <v>0</v>
      </c>
      <c r="E27" s="129">
        <v>0</v>
      </c>
      <c r="F27" s="130" t="e">
        <f t="shared" si="0"/>
        <v>#DIV/0!</v>
      </c>
    </row>
    <row r="28" spans="2:6" ht="16.5" customHeight="1" x14ac:dyDescent="0.25">
      <c r="B28" s="231"/>
      <c r="C28" s="128" t="s">
        <v>45</v>
      </c>
      <c r="D28" s="129">
        <v>0</v>
      </c>
      <c r="E28" s="129">
        <v>0</v>
      </c>
      <c r="F28" s="130" t="e">
        <f t="shared" si="0"/>
        <v>#DIV/0!</v>
      </c>
    </row>
    <row r="29" spans="2:6" ht="32.25" customHeight="1" x14ac:dyDescent="0.25">
      <c r="B29" s="231"/>
      <c r="C29" s="60" t="s">
        <v>64</v>
      </c>
      <c r="D29" s="61">
        <v>19</v>
      </c>
      <c r="E29" s="110"/>
      <c r="F29" s="62" t="s">
        <v>56</v>
      </c>
    </row>
    <row r="30" spans="2:6" ht="18.75" customHeight="1" thickBot="1" x14ac:dyDescent="0.3">
      <c r="B30" s="234"/>
      <c r="C30" s="15" t="s">
        <v>35</v>
      </c>
      <c r="D30" s="16">
        <v>54</v>
      </c>
      <c r="E30" s="16">
        <v>6</v>
      </c>
      <c r="F30" s="17">
        <f t="shared" ref="F30:F42" si="1">SUM(E30/D30*100)</f>
        <v>11.111111111111111</v>
      </c>
    </row>
    <row r="31" spans="2:6" ht="16.5" customHeight="1" thickTop="1" x14ac:dyDescent="0.25">
      <c r="B31" s="259" t="s">
        <v>67</v>
      </c>
      <c r="C31" s="260"/>
      <c r="D31" s="66">
        <v>96</v>
      </c>
      <c r="E31" s="66">
        <v>28</v>
      </c>
      <c r="F31" s="67">
        <f t="shared" si="1"/>
        <v>29.166666666666668</v>
      </c>
    </row>
    <row r="32" spans="2:6" ht="17.25" customHeight="1" x14ac:dyDescent="0.25">
      <c r="B32" s="200" t="s">
        <v>65</v>
      </c>
      <c r="C32" s="201"/>
      <c r="D32" s="51">
        <v>11</v>
      </c>
      <c r="E32" s="51">
        <v>11</v>
      </c>
      <c r="F32" s="52">
        <f t="shared" si="1"/>
        <v>100</v>
      </c>
    </row>
    <row r="33" spans="2:6" ht="18" customHeight="1" x14ac:dyDescent="0.25">
      <c r="B33" s="257" t="s">
        <v>55</v>
      </c>
      <c r="C33" s="258"/>
      <c r="D33" s="68">
        <v>1529</v>
      </c>
      <c r="E33" s="68">
        <v>823</v>
      </c>
      <c r="F33" s="69">
        <f t="shared" si="1"/>
        <v>53.826030085022893</v>
      </c>
    </row>
    <row r="34" spans="2:6" ht="19.5" customHeight="1" x14ac:dyDescent="0.25">
      <c r="B34" s="200" t="s">
        <v>66</v>
      </c>
      <c r="C34" s="201"/>
      <c r="D34" s="49">
        <v>2</v>
      </c>
      <c r="E34" s="49">
        <v>2</v>
      </c>
      <c r="F34" s="50">
        <f t="shared" si="1"/>
        <v>100</v>
      </c>
    </row>
    <row r="35" spans="2:6" ht="18" customHeight="1" thickBot="1" x14ac:dyDescent="0.3">
      <c r="B35" s="253" t="s">
        <v>49</v>
      </c>
      <c r="C35" s="254"/>
      <c r="D35" s="70">
        <v>0</v>
      </c>
      <c r="E35" s="70">
        <v>0</v>
      </c>
      <c r="F35" s="71" t="e">
        <f t="shared" si="1"/>
        <v>#DIV/0!</v>
      </c>
    </row>
    <row r="36" spans="2:6" ht="17.25" customHeight="1" thickTop="1" x14ac:dyDescent="0.25">
      <c r="B36" s="255" t="s">
        <v>36</v>
      </c>
      <c r="C36" s="256"/>
      <c r="D36" s="72">
        <v>156</v>
      </c>
      <c r="E36" s="72">
        <v>16</v>
      </c>
      <c r="F36" s="73">
        <f t="shared" si="1"/>
        <v>10.256410256410255</v>
      </c>
    </row>
    <row r="37" spans="2:6" ht="18" customHeight="1" thickBot="1" x14ac:dyDescent="0.3">
      <c r="B37" s="212" t="s">
        <v>46</v>
      </c>
      <c r="C37" s="213"/>
      <c r="D37" s="32">
        <v>0</v>
      </c>
      <c r="E37" s="32">
        <v>0</v>
      </c>
      <c r="F37" s="33" t="e">
        <f t="shared" si="1"/>
        <v>#DIV/0!</v>
      </c>
    </row>
    <row r="38" spans="2:6" ht="16.5" customHeight="1" thickTop="1" thickBot="1" x14ac:dyDescent="0.3">
      <c r="B38" s="251" t="s">
        <v>37</v>
      </c>
      <c r="C38" s="252"/>
      <c r="D38" s="64">
        <v>0</v>
      </c>
      <c r="E38" s="64">
        <v>0</v>
      </c>
      <c r="F38" s="65" t="e">
        <f t="shared" si="1"/>
        <v>#DIV/0!</v>
      </c>
    </row>
    <row r="39" spans="2:6" ht="32.25" customHeight="1" thickTop="1" thickBot="1" x14ac:dyDescent="0.3">
      <c r="B39" s="218" t="s">
        <v>38</v>
      </c>
      <c r="C39" s="219"/>
      <c r="D39" s="34">
        <v>123</v>
      </c>
      <c r="E39" s="34">
        <v>63</v>
      </c>
      <c r="F39" s="35">
        <f t="shared" si="1"/>
        <v>51.219512195121951</v>
      </c>
    </row>
    <row r="40" spans="2:6" ht="15.75" customHeight="1" thickBot="1" x14ac:dyDescent="0.3">
      <c r="B40" s="220" t="s">
        <v>39</v>
      </c>
      <c r="C40" s="221"/>
      <c r="D40" s="34">
        <v>1521</v>
      </c>
      <c r="E40" s="34">
        <v>697</v>
      </c>
      <c r="F40" s="35">
        <f t="shared" si="1"/>
        <v>45.825115055884282</v>
      </c>
    </row>
    <row r="41" spans="2:6" ht="15.75" customHeight="1" thickBot="1" x14ac:dyDescent="0.3">
      <c r="B41" s="222" t="s">
        <v>40</v>
      </c>
      <c r="C41" s="223"/>
      <c r="D41" s="36">
        <v>1262</v>
      </c>
      <c r="E41" s="36">
        <v>490</v>
      </c>
      <c r="F41" s="37">
        <f t="shared" si="1"/>
        <v>38.827258320126781</v>
      </c>
    </row>
    <row r="42" spans="2:6" ht="15.75" customHeight="1" thickTop="1" x14ac:dyDescent="0.25">
      <c r="B42" s="224" t="s">
        <v>41</v>
      </c>
      <c r="C42" s="225"/>
      <c r="D42" s="26">
        <v>18</v>
      </c>
      <c r="E42" s="26">
        <v>14</v>
      </c>
      <c r="F42" s="27">
        <f t="shared" si="1"/>
        <v>77.777777777777786</v>
      </c>
    </row>
    <row r="43" spans="2:6" ht="15" customHeight="1" x14ac:dyDescent="0.25">
      <c r="B43" s="202" t="s">
        <v>57</v>
      </c>
      <c r="C43" s="203"/>
      <c r="D43" s="53">
        <v>241</v>
      </c>
      <c r="E43" s="108"/>
      <c r="F43" s="55" t="s">
        <v>56</v>
      </c>
    </row>
    <row r="44" spans="2:6" ht="15" customHeight="1" x14ac:dyDescent="0.25">
      <c r="B44" s="226" t="s">
        <v>42</v>
      </c>
      <c r="C44" s="227"/>
      <c r="D44" s="26">
        <v>55</v>
      </c>
      <c r="E44" s="26">
        <v>10</v>
      </c>
      <c r="F44" s="27">
        <f>SUM(E44/D44*100)</f>
        <v>18.181818181818183</v>
      </c>
    </row>
    <row r="45" spans="2:6" ht="15" customHeight="1" x14ac:dyDescent="0.25">
      <c r="B45" s="204" t="s">
        <v>58</v>
      </c>
      <c r="C45" s="205"/>
      <c r="D45" s="54">
        <v>94</v>
      </c>
      <c r="E45" s="109"/>
      <c r="F45" s="63" t="s">
        <v>56</v>
      </c>
    </row>
    <row r="46" spans="2:6" ht="15.75" customHeight="1" thickBot="1" x14ac:dyDescent="0.3">
      <c r="B46" s="206" t="s">
        <v>43</v>
      </c>
      <c r="C46" s="207"/>
      <c r="D46" s="10">
        <v>1195</v>
      </c>
      <c r="E46" s="10">
        <v>241</v>
      </c>
      <c r="F46" s="11">
        <f>SUM(E46/D46*100)</f>
        <v>20.167364016736403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16" t="s">
        <v>69</v>
      </c>
      <c r="C49" s="217"/>
      <c r="D49" s="56">
        <f>SUM(D39:D41)</f>
        <v>2906</v>
      </c>
      <c r="E49" s="56">
        <f>SUM(E39:E41)</f>
        <v>1250</v>
      </c>
      <c r="F49" s="57">
        <f>SUM(E49/D49*100)</f>
        <v>43.014452856159672</v>
      </c>
    </row>
    <row r="50" spans="2:6" ht="15.75" thickBot="1" x14ac:dyDescent="0.3">
      <c r="B50" s="3" t="s">
        <v>59</v>
      </c>
    </row>
    <row r="51" spans="2:6" ht="15.75" customHeight="1" thickBot="1" x14ac:dyDescent="0.3">
      <c r="B51" s="198" t="s">
        <v>60</v>
      </c>
      <c r="C51" s="199"/>
      <c r="D51" s="58">
        <f>SUM(D22,D24:D25,D32,D34)</f>
        <v>197</v>
      </c>
      <c r="E51" s="58">
        <f>SUM(E22,E24:E25,E32,E34)</f>
        <v>197</v>
      </c>
      <c r="F51" s="59">
        <f>SUM(E51/D51*100)</f>
        <v>100</v>
      </c>
    </row>
    <row r="52" spans="2:6" ht="15.75" customHeight="1" thickBot="1" x14ac:dyDescent="0.3">
      <c r="B52" s="198" t="s">
        <v>68</v>
      </c>
      <c r="C52" s="199"/>
      <c r="D52" s="58">
        <f>SUM(D22,D24:D25)</f>
        <v>184</v>
      </c>
      <c r="E52" s="58">
        <f>SUM(E22,E24:E25)</f>
        <v>184</v>
      </c>
      <c r="F52" s="59">
        <f>SUM(E52/D52*100)</f>
        <v>100</v>
      </c>
    </row>
    <row r="53" spans="2:6" x14ac:dyDescent="0.25">
      <c r="B53" s="91" t="str">
        <f>T('b.ogół. i do 30 r.ż.'!B55)</f>
        <v>*      Liczby zawarte w zestawieniu - w okresie styczeń - kwiecień 2023 r.</v>
      </c>
      <c r="C53" s="91"/>
    </row>
    <row r="54" spans="2:6" x14ac:dyDescent="0.25">
      <c r="B54" s="92" t="s">
        <v>72</v>
      </c>
      <c r="C54" s="91" t="s">
        <v>98</v>
      </c>
    </row>
    <row r="55" spans="2:6" x14ac:dyDescent="0.25">
      <c r="B55" s="92">
        <v>2</v>
      </c>
      <c r="C55" s="91" t="s">
        <v>92</v>
      </c>
    </row>
    <row r="56" spans="2:6" x14ac:dyDescent="0.25">
      <c r="B56" s="92">
        <v>3</v>
      </c>
      <c r="C56" s="91" t="s">
        <v>93</v>
      </c>
    </row>
    <row r="57" spans="2:6" x14ac:dyDescent="0.25">
      <c r="B57" s="92">
        <v>4</v>
      </c>
      <c r="C57" s="91" t="s">
        <v>94</v>
      </c>
    </row>
    <row r="58" spans="2:6" x14ac:dyDescent="0.25">
      <c r="B58" s="92">
        <v>5</v>
      </c>
      <c r="C58" s="91" t="s">
        <v>95</v>
      </c>
    </row>
    <row r="59" spans="2:6" x14ac:dyDescent="0.25">
      <c r="B59" s="91"/>
      <c r="C59" s="93" t="s">
        <v>96</v>
      </c>
    </row>
    <row r="60" spans="2:6" x14ac:dyDescent="0.25">
      <c r="B60" s="91"/>
      <c r="C60" s="93" t="s">
        <v>78</v>
      </c>
    </row>
    <row r="61" spans="2:6" ht="15" customHeight="1" x14ac:dyDescent="0.25">
      <c r="B61" s="2"/>
      <c r="C61" s="194" t="s">
        <v>97</v>
      </c>
    </row>
  </sheetData>
  <mergeCells count="29"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  <mergeCell ref="B19:B30"/>
    <mergeCell ref="B40:C40"/>
    <mergeCell ref="B38:C38"/>
    <mergeCell ref="B39:C39"/>
    <mergeCell ref="B46:C46"/>
    <mergeCell ref="B49:C49"/>
    <mergeCell ref="B51:C51"/>
    <mergeCell ref="B52:C52"/>
    <mergeCell ref="B41:C41"/>
    <mergeCell ref="B42:C42"/>
    <mergeCell ref="B43:C43"/>
    <mergeCell ref="B44:C44"/>
    <mergeCell ref="B45:C45"/>
  </mergeCells>
  <printOptions horizontalCentered="1" verticalCentered="1"/>
  <pageMargins left="0" right="0" top="0" bottom="0" header="0" footer="0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B1:Q62"/>
  <sheetViews>
    <sheetView zoomScale="120" zoomScaleNormal="120" workbookViewId="0">
      <selection activeCell="B1" sqref="B1"/>
    </sheetView>
  </sheetViews>
  <sheetFormatPr defaultRowHeight="12.75" x14ac:dyDescent="0.2"/>
  <cols>
    <col min="1" max="1" width="1.85546875" style="125" customWidth="1"/>
    <col min="2" max="2" width="3" style="125" customWidth="1"/>
    <col min="3" max="3" width="81.5703125" style="125" customWidth="1"/>
    <col min="4" max="5" width="6.42578125" style="125" customWidth="1"/>
    <col min="6" max="6" width="6" style="125" customWidth="1"/>
    <col min="7" max="7" width="6.140625" style="125" customWidth="1"/>
    <col min="8" max="8" width="1.5703125" style="125" customWidth="1"/>
    <col min="9" max="11" width="0" style="125" hidden="1" customWidth="1"/>
    <col min="12" max="12" width="5.28515625" style="125" hidden="1" customWidth="1"/>
    <col min="13" max="13" width="2.5703125" style="125" customWidth="1"/>
    <col min="14" max="14" width="5.28515625" style="125" customWidth="1"/>
    <col min="15" max="15" width="5.140625" style="125" customWidth="1"/>
    <col min="16" max="16" width="5" style="125" customWidth="1"/>
    <col min="17" max="17" width="4.5703125" style="125" customWidth="1"/>
    <col min="18" max="16384" width="9.140625" style="125"/>
  </cols>
  <sheetData>
    <row r="1" spans="2:17" ht="13.5" thickBot="1" x14ac:dyDescent="0.25">
      <c r="B1" s="39" t="s">
        <v>54</v>
      </c>
      <c r="C1" s="2"/>
      <c r="D1" s="2"/>
      <c r="E1" s="2"/>
      <c r="F1" s="2"/>
      <c r="G1" s="2"/>
    </row>
    <row r="2" spans="2:17" ht="13.5" thickTop="1" x14ac:dyDescent="0.2">
      <c r="B2" s="267" t="s">
        <v>12</v>
      </c>
      <c r="C2" s="268"/>
      <c r="D2" s="273" t="s">
        <v>13</v>
      </c>
      <c r="E2" s="268"/>
      <c r="F2" s="263" t="s">
        <v>15</v>
      </c>
      <c r="G2" s="264"/>
    </row>
    <row r="3" spans="2:17" ht="13.5" thickBot="1" x14ac:dyDescent="0.25">
      <c r="B3" s="269"/>
      <c r="C3" s="270"/>
      <c r="D3" s="274" t="s">
        <v>14</v>
      </c>
      <c r="E3" s="275"/>
      <c r="F3" s="265" t="s">
        <v>16</v>
      </c>
      <c r="G3" s="266"/>
    </row>
    <row r="4" spans="2:17" ht="24.75" thickBot="1" x14ac:dyDescent="0.25">
      <c r="B4" s="271"/>
      <c r="C4" s="272"/>
      <c r="D4" s="189" t="s">
        <v>8</v>
      </c>
      <c r="E4" s="142" t="s">
        <v>9</v>
      </c>
      <c r="F4" s="189" t="s">
        <v>8</v>
      </c>
      <c r="G4" s="40" t="s">
        <v>9</v>
      </c>
    </row>
    <row r="5" spans="2:17" ht="17.25" customHeight="1" thickTop="1" thickBot="1" x14ac:dyDescent="0.25">
      <c r="B5" s="243" t="s">
        <v>50</v>
      </c>
      <c r="C5" s="244"/>
      <c r="D5" s="169">
        <f>SUM('b.ogół. i do 30 r.ż.'!E6)</f>
        <v>12384</v>
      </c>
      <c r="E5" s="5">
        <f>SUM('w tym kobiety'!E4)</f>
        <v>6139</v>
      </c>
      <c r="F5" s="76">
        <v>7326</v>
      </c>
      <c r="G5" s="76">
        <v>3497</v>
      </c>
      <c r="N5" s="121">
        <f>SUM(D6:D7)</f>
        <v>12384</v>
      </c>
      <c r="O5" s="121">
        <f>SUM(E6:E7)</f>
        <v>6139</v>
      </c>
    </row>
    <row r="6" spans="2:17" ht="15.75" customHeight="1" thickTop="1" x14ac:dyDescent="0.2">
      <c r="B6" s="245"/>
      <c r="C6" s="7" t="s">
        <v>17</v>
      </c>
      <c r="D6" s="170">
        <f>SUM('b.ogół. i do 30 r.ż.'!E7)</f>
        <v>3666</v>
      </c>
      <c r="E6" s="8">
        <f>SUM('w tym kobiety'!E5)</f>
        <v>1779</v>
      </c>
      <c r="F6" s="41">
        <v>2692</v>
      </c>
      <c r="G6" s="41">
        <v>1203</v>
      </c>
      <c r="N6" s="121">
        <f>SUM(F6:F7)</f>
        <v>7326</v>
      </c>
      <c r="O6" s="121">
        <f>SUM(G6:G7)</f>
        <v>3497</v>
      </c>
      <c r="P6" s="126"/>
      <c r="Q6" s="126"/>
    </row>
    <row r="7" spans="2:17" ht="15.75" customHeight="1" thickBot="1" x14ac:dyDescent="0.25">
      <c r="B7" s="234"/>
      <c r="C7" s="118" t="s">
        <v>18</v>
      </c>
      <c r="D7" s="171">
        <f>SUM('b.ogół. i do 30 r.ż.'!E8)</f>
        <v>8718</v>
      </c>
      <c r="E7" s="10">
        <f>SUM('w tym kobiety'!E6)</f>
        <v>4360</v>
      </c>
      <c r="F7" s="42">
        <v>4634</v>
      </c>
      <c r="G7" s="42">
        <v>2294</v>
      </c>
      <c r="I7" s="121">
        <f>SUM(D6:D7)</f>
        <v>12384</v>
      </c>
      <c r="J7" s="121">
        <f>SUM(E6:E7)</f>
        <v>6139</v>
      </c>
      <c r="K7" s="121">
        <f>SUM(F6:F7)</f>
        <v>7326</v>
      </c>
      <c r="L7" s="121">
        <f>SUM(G6:G7)</f>
        <v>3497</v>
      </c>
      <c r="N7" s="122"/>
      <c r="O7" s="122"/>
      <c r="P7" s="122"/>
      <c r="Q7" s="122"/>
    </row>
    <row r="8" spans="2:17" ht="13.5" customHeight="1" thickTop="1" x14ac:dyDescent="0.2">
      <c r="B8" s="246" t="s">
        <v>51</v>
      </c>
      <c r="C8" s="7" t="s">
        <v>19</v>
      </c>
      <c r="D8" s="170">
        <f>SUM('b.ogół. i do 30 r.ż.'!E9)</f>
        <v>11</v>
      </c>
      <c r="E8" s="8">
        <f>SUM('w tym kobiety'!E7)</f>
        <v>5</v>
      </c>
      <c r="F8" s="41">
        <v>7</v>
      </c>
      <c r="G8" s="41">
        <v>4</v>
      </c>
      <c r="N8" s="122"/>
      <c r="O8" s="122"/>
      <c r="P8" s="122"/>
      <c r="Q8" s="122"/>
    </row>
    <row r="9" spans="2:17" ht="15" customHeight="1" x14ac:dyDescent="0.2">
      <c r="B9" s="247"/>
      <c r="C9" s="12" t="s">
        <v>20</v>
      </c>
      <c r="D9" s="172">
        <f>SUM('b.ogół. i do 30 r.ż.'!E10)</f>
        <v>35</v>
      </c>
      <c r="E9" s="13">
        <f>SUM('w tym kobiety'!E8)</f>
        <v>28</v>
      </c>
      <c r="F9" s="43">
        <v>11</v>
      </c>
      <c r="G9" s="43">
        <v>9</v>
      </c>
      <c r="N9" s="122"/>
      <c r="O9" s="122"/>
      <c r="P9" s="122"/>
      <c r="Q9" s="122"/>
    </row>
    <row r="10" spans="2:17" x14ac:dyDescent="0.2">
      <c r="B10" s="247"/>
      <c r="C10" s="12" t="s">
        <v>21</v>
      </c>
      <c r="D10" s="172">
        <f>SUM('b.ogół. i do 30 r.ż.'!E11)</f>
        <v>1157</v>
      </c>
      <c r="E10" s="13">
        <f>SUM('w tym kobiety'!E9)</f>
        <v>812</v>
      </c>
      <c r="F10" s="43">
        <v>801</v>
      </c>
      <c r="G10" s="43">
        <v>547</v>
      </c>
      <c r="N10" s="122"/>
      <c r="O10" s="122"/>
      <c r="P10" s="122"/>
      <c r="Q10" s="122"/>
    </row>
    <row r="11" spans="2:17" ht="15" customHeight="1" x14ac:dyDescent="0.2">
      <c r="B11" s="247"/>
      <c r="C11" s="12" t="s">
        <v>22</v>
      </c>
      <c r="D11" s="172">
        <f>SUM('b.ogół. i do 30 r.ż.'!E12)</f>
        <v>0</v>
      </c>
      <c r="E11" s="13">
        <f>SUM('w tym kobiety'!E10)</f>
        <v>0</v>
      </c>
      <c r="F11" s="43">
        <v>0</v>
      </c>
      <c r="G11" s="43">
        <v>0</v>
      </c>
      <c r="N11" s="122"/>
      <c r="O11" s="122"/>
      <c r="P11" s="122"/>
      <c r="Q11" s="122"/>
    </row>
    <row r="12" spans="2:17" ht="15" customHeight="1" x14ac:dyDescent="0.2">
      <c r="B12" s="247"/>
      <c r="C12" s="12" t="s">
        <v>23</v>
      </c>
      <c r="D12" s="172">
        <f>SUM('b.ogół. i do 30 r.ż.'!E13)</f>
        <v>169</v>
      </c>
      <c r="E12" s="13">
        <f>SUM('w tym kobiety'!E11)</f>
        <v>21</v>
      </c>
      <c r="F12" s="43">
        <v>104</v>
      </c>
      <c r="G12" s="43">
        <v>13</v>
      </c>
      <c r="N12" s="122"/>
      <c r="O12" s="122"/>
      <c r="P12" s="122"/>
      <c r="Q12" s="122"/>
    </row>
    <row r="13" spans="2:17" ht="15.75" customHeight="1" thickBot="1" x14ac:dyDescent="0.25">
      <c r="B13" s="248"/>
      <c r="C13" s="15" t="s">
        <v>24</v>
      </c>
      <c r="D13" s="173">
        <f>SUM('b.ogół. i do 30 r.ż.'!E14)</f>
        <v>6</v>
      </c>
      <c r="E13" s="16">
        <f>SUM('w tym kobiety'!E12)</f>
        <v>4</v>
      </c>
      <c r="F13" s="46">
        <v>2</v>
      </c>
      <c r="G13" s="46">
        <v>2</v>
      </c>
      <c r="N13" s="122"/>
      <c r="O13" s="122"/>
      <c r="P13" s="122"/>
      <c r="Q13" s="122"/>
    </row>
    <row r="14" spans="2:17" ht="20.25" customHeight="1" thickTop="1" x14ac:dyDescent="0.2">
      <c r="B14" s="249" t="s">
        <v>52</v>
      </c>
      <c r="C14" s="250"/>
      <c r="D14" s="77">
        <f>SUM('b.ogół. i do 30 r.ż.'!E15)</f>
        <v>12210</v>
      </c>
      <c r="E14" s="18">
        <f>SUM('w tym kobiety'!E13)</f>
        <v>5947</v>
      </c>
      <c r="F14" s="165">
        <v>7146</v>
      </c>
      <c r="G14" s="77">
        <v>3358</v>
      </c>
      <c r="N14" s="126"/>
      <c r="O14" s="126"/>
      <c r="P14" s="126"/>
      <c r="Q14" s="126"/>
    </row>
    <row r="15" spans="2:17" ht="14.25" customHeight="1" thickBot="1" x14ac:dyDescent="0.25">
      <c r="B15" s="261" t="s">
        <v>25</v>
      </c>
      <c r="C15" s="262"/>
      <c r="D15" s="174">
        <f>SUM('b.ogół. i do 30 r.ż.'!E16)</f>
        <v>7285</v>
      </c>
      <c r="E15" s="64">
        <f>SUM('w tym kobiety'!E14)</f>
        <v>3565</v>
      </c>
      <c r="F15" s="78">
        <v>4083</v>
      </c>
      <c r="G15" s="78">
        <v>1937</v>
      </c>
      <c r="N15" s="121">
        <f>SUM(D16+D19)</f>
        <v>7285</v>
      </c>
      <c r="O15" s="121">
        <f>SUM(E16+E19)</f>
        <v>3565</v>
      </c>
    </row>
    <row r="16" spans="2:17" ht="14.25" customHeight="1" thickTop="1" thickBot="1" x14ac:dyDescent="0.25">
      <c r="B16" s="241" t="s">
        <v>26</v>
      </c>
      <c r="C16" s="242"/>
      <c r="D16" s="175">
        <f>SUM('b.ogół. i do 30 r.ż.'!E17)</f>
        <v>6000</v>
      </c>
      <c r="E16" s="20">
        <f>SUM('w tym kobiety'!E15)</f>
        <v>2923</v>
      </c>
      <c r="F16" s="44">
        <v>3503</v>
      </c>
      <c r="G16" s="44">
        <v>1687</v>
      </c>
      <c r="N16" s="121">
        <f>SUM(F16+F19)</f>
        <v>4083</v>
      </c>
      <c r="O16" s="121">
        <f>SUM(G16+G19)</f>
        <v>1937</v>
      </c>
    </row>
    <row r="17" spans="2:7" ht="15" customHeight="1" x14ac:dyDescent="0.2">
      <c r="B17" s="230"/>
      <c r="C17" s="22" t="s">
        <v>27</v>
      </c>
      <c r="D17" s="176">
        <f>SUM('b.ogół. i do 30 r.ż.'!E18)</f>
        <v>199</v>
      </c>
      <c r="E17" s="23">
        <f>SUM('w tym kobiety'!E16)</f>
        <v>43</v>
      </c>
      <c r="F17" s="45">
        <v>85</v>
      </c>
      <c r="G17" s="45">
        <v>16</v>
      </c>
    </row>
    <row r="18" spans="2:7" ht="15.75" customHeight="1" thickBot="1" x14ac:dyDescent="0.25">
      <c r="B18" s="231"/>
      <c r="C18" s="25" t="s">
        <v>28</v>
      </c>
      <c r="D18" s="177">
        <f>SUM('b.ogół. i do 30 r.ż.'!E19)</f>
        <v>561</v>
      </c>
      <c r="E18" s="26">
        <f>SUM('w tym kobiety'!E17)</f>
        <v>268</v>
      </c>
      <c r="F18" s="79">
        <v>330</v>
      </c>
      <c r="G18" s="79">
        <v>145</v>
      </c>
    </row>
    <row r="19" spans="2:7" ht="13.5" customHeight="1" thickBot="1" x14ac:dyDescent="0.25">
      <c r="B19" s="232" t="s">
        <v>29</v>
      </c>
      <c r="C19" s="233"/>
      <c r="D19" s="178">
        <f>SUM('b.ogół. i do 30 r.ż.'!E20)</f>
        <v>1285</v>
      </c>
      <c r="E19" s="28">
        <f>SUM('w tym kobiety'!E18)</f>
        <v>642</v>
      </c>
      <c r="F19" s="80">
        <v>580</v>
      </c>
      <c r="G19" s="80">
        <v>250</v>
      </c>
    </row>
    <row r="20" spans="2:7" ht="15" customHeight="1" x14ac:dyDescent="0.2">
      <c r="B20" s="230"/>
      <c r="C20" s="22" t="s">
        <v>30</v>
      </c>
      <c r="D20" s="176">
        <f>SUM('b.ogół. i do 30 r.ż.'!E21)</f>
        <v>395</v>
      </c>
      <c r="E20" s="23">
        <f>SUM('w tym kobiety'!E19)</f>
        <v>212</v>
      </c>
      <c r="F20" s="45">
        <v>207</v>
      </c>
      <c r="G20" s="45">
        <v>98</v>
      </c>
    </row>
    <row r="21" spans="2:7" ht="15" customHeight="1" x14ac:dyDescent="0.2">
      <c r="B21" s="231"/>
      <c r="C21" s="12" t="s">
        <v>31</v>
      </c>
      <c r="D21" s="172">
        <f>SUM('b.ogół. i do 30 r.ż.'!E22)</f>
        <v>191</v>
      </c>
      <c r="E21" s="13">
        <f>SUM('w tym kobiety'!E20)</f>
        <v>134</v>
      </c>
      <c r="F21" s="43">
        <v>80</v>
      </c>
      <c r="G21" s="43">
        <v>47</v>
      </c>
    </row>
    <row r="22" spans="2:7" ht="15" customHeight="1" x14ac:dyDescent="0.2">
      <c r="B22" s="231"/>
      <c r="C22" s="12" t="s">
        <v>32</v>
      </c>
      <c r="D22" s="172">
        <f>SUM('b.ogół. i do 30 r.ż.'!E23)</f>
        <v>134</v>
      </c>
      <c r="E22" s="13">
        <f>SUM('w tym kobiety'!E21)</f>
        <v>42</v>
      </c>
      <c r="F22" s="43">
        <v>58</v>
      </c>
      <c r="G22" s="43">
        <v>17</v>
      </c>
    </row>
    <row r="23" spans="2:7" ht="15" customHeight="1" x14ac:dyDescent="0.2">
      <c r="B23" s="231"/>
      <c r="C23" s="48" t="s">
        <v>61</v>
      </c>
      <c r="D23" s="179">
        <f>SUM('b.ogół. i do 30 r.ż.'!E24)</f>
        <v>3</v>
      </c>
      <c r="E23" s="49">
        <f>SUM('w tym kobiety'!E22)</f>
        <v>1</v>
      </c>
      <c r="F23" s="81">
        <v>1</v>
      </c>
      <c r="G23" s="81">
        <v>0</v>
      </c>
    </row>
    <row r="24" spans="2:7" ht="15" customHeight="1" x14ac:dyDescent="0.2">
      <c r="B24" s="231"/>
      <c r="C24" s="12" t="s">
        <v>33</v>
      </c>
      <c r="D24" s="172">
        <f>SUM('b.ogół. i do 30 r.ż.'!E25)</f>
        <v>202</v>
      </c>
      <c r="E24" s="13">
        <f>SUM('w tym kobiety'!E23)</f>
        <v>65</v>
      </c>
      <c r="F24" s="43">
        <v>113</v>
      </c>
      <c r="G24" s="43">
        <v>29</v>
      </c>
    </row>
    <row r="25" spans="2:7" ht="15" customHeight="1" x14ac:dyDescent="0.2">
      <c r="B25" s="231"/>
      <c r="C25" s="48" t="s">
        <v>62</v>
      </c>
      <c r="D25" s="179">
        <f>SUM('b.ogół. i do 30 r.ż.'!E26)</f>
        <v>331</v>
      </c>
      <c r="E25" s="49">
        <f>SUM('w tym kobiety'!E24)</f>
        <v>171</v>
      </c>
      <c r="F25" s="81">
        <v>103</v>
      </c>
      <c r="G25" s="81">
        <v>49</v>
      </c>
    </row>
    <row r="26" spans="2:7" ht="12.75" customHeight="1" x14ac:dyDescent="0.2">
      <c r="B26" s="231"/>
      <c r="C26" s="48" t="s">
        <v>63</v>
      </c>
      <c r="D26" s="179">
        <f>SUM('b.ogół. i do 30 r.ż.'!E27)</f>
        <v>21</v>
      </c>
      <c r="E26" s="49">
        <f>SUM('w tym kobiety'!E25)</f>
        <v>12</v>
      </c>
      <c r="F26" s="81">
        <v>15</v>
      </c>
      <c r="G26" s="81">
        <v>7</v>
      </c>
    </row>
    <row r="27" spans="2:7" ht="15" customHeight="1" x14ac:dyDescent="0.2">
      <c r="B27" s="231"/>
      <c r="C27" s="30" t="s">
        <v>34</v>
      </c>
      <c r="D27" s="180">
        <f>SUM('b.ogół. i do 30 r.ż.'!E28)</f>
        <v>0</v>
      </c>
      <c r="E27" s="31">
        <f>SUM('w tym kobiety'!E26)</f>
        <v>0</v>
      </c>
      <c r="F27" s="82">
        <v>0</v>
      </c>
      <c r="G27" s="82">
        <v>0</v>
      </c>
    </row>
    <row r="28" spans="2:7" ht="16.5" customHeight="1" x14ac:dyDescent="0.2">
      <c r="B28" s="231"/>
      <c r="C28" s="30" t="s">
        <v>44</v>
      </c>
      <c r="D28" s="180">
        <f>SUM('b.ogół. i do 30 r.ż.'!E29)</f>
        <v>0</v>
      </c>
      <c r="E28" s="31">
        <f>SUM('w tym kobiety'!E27)</f>
        <v>0</v>
      </c>
      <c r="F28" s="82">
        <v>0</v>
      </c>
      <c r="G28" s="82">
        <v>0</v>
      </c>
    </row>
    <row r="29" spans="2:7" ht="15.75" customHeight="1" x14ac:dyDescent="0.2">
      <c r="B29" s="231"/>
      <c r="C29" s="30" t="s">
        <v>45</v>
      </c>
      <c r="D29" s="180">
        <f>SUM('b.ogół. i do 30 r.ż.'!E30)</f>
        <v>0</v>
      </c>
      <c r="E29" s="31">
        <f>SUM('w tym kobiety'!E28)</f>
        <v>0</v>
      </c>
      <c r="F29" s="82">
        <v>0</v>
      </c>
      <c r="G29" s="82">
        <v>0</v>
      </c>
    </row>
    <row r="30" spans="2:7" ht="33.75" customHeight="1" x14ac:dyDescent="0.2">
      <c r="B30" s="231"/>
      <c r="C30" s="60" t="s">
        <v>64</v>
      </c>
      <c r="D30" s="111"/>
      <c r="E30" s="113"/>
      <c r="F30" s="112"/>
      <c r="G30" s="112"/>
    </row>
    <row r="31" spans="2:7" ht="12.75" customHeight="1" thickBot="1" x14ac:dyDescent="0.25">
      <c r="B31" s="234"/>
      <c r="C31" s="15" t="s">
        <v>35</v>
      </c>
      <c r="D31" s="173">
        <f>SUM('b.ogół. i do 30 r.ż.'!E32)</f>
        <v>11</v>
      </c>
      <c r="E31" s="16">
        <f>SUM('w tym kobiety'!E30)</f>
        <v>6</v>
      </c>
      <c r="F31" s="46">
        <v>4</v>
      </c>
      <c r="G31" s="46">
        <v>3</v>
      </c>
    </row>
    <row r="32" spans="2:7" ht="15" customHeight="1" thickTop="1" x14ac:dyDescent="0.2">
      <c r="B32" s="259" t="s">
        <v>67</v>
      </c>
      <c r="C32" s="260"/>
      <c r="D32" s="83">
        <f>SUM('b.ogół. i do 30 r.ż.'!E33)</f>
        <v>218</v>
      </c>
      <c r="E32" s="66">
        <f>SUM('w tym kobiety'!E31)</f>
        <v>28</v>
      </c>
      <c r="F32" s="166">
        <v>134</v>
      </c>
      <c r="G32" s="83">
        <v>15</v>
      </c>
    </row>
    <row r="33" spans="2:7" ht="15.75" customHeight="1" x14ac:dyDescent="0.2">
      <c r="B33" s="200" t="s">
        <v>65</v>
      </c>
      <c r="C33" s="201"/>
      <c r="D33" s="84">
        <f>SUM('b.ogół. i do 30 r.ż.'!E34)</f>
        <v>82</v>
      </c>
      <c r="E33" s="51">
        <f>SUM('w tym kobiety'!E32)</f>
        <v>11</v>
      </c>
      <c r="F33" s="167">
        <v>53</v>
      </c>
      <c r="G33" s="84">
        <v>6</v>
      </c>
    </row>
    <row r="34" spans="2:7" ht="24.75" customHeight="1" x14ac:dyDescent="0.2">
      <c r="B34" s="257" t="s">
        <v>55</v>
      </c>
      <c r="C34" s="258"/>
      <c r="D34" s="85">
        <f>SUM('b.ogół. i do 30 r.ż.'!E35)</f>
        <v>1218</v>
      </c>
      <c r="E34" s="68">
        <f>SUM('w tym kobiety'!E33)</f>
        <v>823</v>
      </c>
      <c r="F34" s="168">
        <v>779</v>
      </c>
      <c r="G34" s="85">
        <v>506</v>
      </c>
    </row>
    <row r="35" spans="2:7" ht="15" customHeight="1" x14ac:dyDescent="0.2">
      <c r="B35" s="200" t="s">
        <v>66</v>
      </c>
      <c r="C35" s="201"/>
      <c r="D35" s="179">
        <f>SUM('b.ogół. i do 30 r.ż.'!E36)</f>
        <v>2</v>
      </c>
      <c r="E35" s="49">
        <f>SUM('w tym kobiety'!E34)</f>
        <v>2</v>
      </c>
      <c r="F35" s="81">
        <v>1</v>
      </c>
      <c r="G35" s="81">
        <v>1</v>
      </c>
    </row>
    <row r="36" spans="2:7" ht="17.25" customHeight="1" thickBot="1" x14ac:dyDescent="0.25">
      <c r="B36" s="253" t="s">
        <v>49</v>
      </c>
      <c r="C36" s="254"/>
      <c r="D36" s="181">
        <f>SUM('b.ogół. i do 30 r.ż.'!E37)</f>
        <v>0</v>
      </c>
      <c r="E36" s="70">
        <f>SUM('w tym kobiety'!E35)</f>
        <v>0</v>
      </c>
      <c r="F36" s="86">
        <v>0</v>
      </c>
      <c r="G36" s="86">
        <v>0</v>
      </c>
    </row>
    <row r="37" spans="2:7" ht="16.5" customHeight="1" thickTop="1" x14ac:dyDescent="0.2">
      <c r="B37" s="255" t="s">
        <v>36</v>
      </c>
      <c r="C37" s="256"/>
      <c r="D37" s="182">
        <f>SUM('b.ogół. i do 30 r.ż.'!E38)</f>
        <v>26</v>
      </c>
      <c r="E37" s="72">
        <f>SUM('w tym kobiety'!E36)</f>
        <v>16</v>
      </c>
      <c r="F37" s="87">
        <v>7</v>
      </c>
      <c r="G37" s="87">
        <v>3</v>
      </c>
    </row>
    <row r="38" spans="2:7" ht="18" customHeight="1" thickBot="1" x14ac:dyDescent="0.25">
      <c r="B38" s="212" t="s">
        <v>46</v>
      </c>
      <c r="C38" s="213"/>
      <c r="D38" s="183">
        <f>SUM('b.ogół. i do 30 r.ż.'!E39)</f>
        <v>0</v>
      </c>
      <c r="E38" s="32">
        <f>SUM('w tym kobiety'!E37)</f>
        <v>0</v>
      </c>
      <c r="F38" s="47">
        <v>0</v>
      </c>
      <c r="G38" s="47">
        <v>0</v>
      </c>
    </row>
    <row r="39" spans="2:7" ht="18" customHeight="1" thickTop="1" thickBot="1" x14ac:dyDescent="0.25">
      <c r="B39" s="251" t="s">
        <v>37</v>
      </c>
      <c r="C39" s="252"/>
      <c r="D39" s="174">
        <f>SUM('b.ogół. i do 30 r.ż.'!E40)</f>
        <v>0</v>
      </c>
      <c r="E39" s="64">
        <f>SUM('w tym kobiety'!E38)</f>
        <v>0</v>
      </c>
      <c r="F39" s="78">
        <v>0</v>
      </c>
      <c r="G39" s="78">
        <v>0</v>
      </c>
    </row>
    <row r="40" spans="2:7" ht="25.5" customHeight="1" thickTop="1" thickBot="1" x14ac:dyDescent="0.25">
      <c r="B40" s="218" t="s">
        <v>38</v>
      </c>
      <c r="C40" s="219"/>
      <c r="D40" s="184">
        <f>SUM('b.ogół. i do 30 r.ż.'!E41)</f>
        <v>182</v>
      </c>
      <c r="E40" s="34">
        <f>SUM('w tym kobiety'!E39)</f>
        <v>63</v>
      </c>
      <c r="F40" s="88">
        <v>115</v>
      </c>
      <c r="G40" s="88">
        <v>42</v>
      </c>
    </row>
    <row r="41" spans="2:7" ht="15.75" customHeight="1" thickBot="1" x14ac:dyDescent="0.25">
      <c r="B41" s="220" t="s">
        <v>39</v>
      </c>
      <c r="C41" s="221"/>
      <c r="D41" s="184">
        <f>SUM('b.ogół. i do 30 r.ż.'!E42)</f>
        <v>1865</v>
      </c>
      <c r="E41" s="34">
        <f>SUM('w tym kobiety'!E40)</f>
        <v>697</v>
      </c>
      <c r="F41" s="88">
        <v>1208</v>
      </c>
      <c r="G41" s="88">
        <v>447</v>
      </c>
    </row>
    <row r="42" spans="2:7" ht="14.25" customHeight="1" thickBot="1" x14ac:dyDescent="0.25">
      <c r="B42" s="222" t="s">
        <v>40</v>
      </c>
      <c r="C42" s="223"/>
      <c r="D42" s="185">
        <f>SUM('b.ogół. i do 30 r.ż.'!E43)</f>
        <v>923</v>
      </c>
      <c r="E42" s="36">
        <f>SUM('w tym kobiety'!E41)</f>
        <v>490</v>
      </c>
      <c r="F42" s="89">
        <v>548</v>
      </c>
      <c r="G42" s="89">
        <v>272</v>
      </c>
    </row>
    <row r="43" spans="2:7" ht="18" customHeight="1" thickTop="1" x14ac:dyDescent="0.2">
      <c r="B43" s="224" t="s">
        <v>41</v>
      </c>
      <c r="C43" s="225"/>
      <c r="D43" s="177">
        <f>SUM('b.ogół. i do 30 r.ż.'!E44)</f>
        <v>23</v>
      </c>
      <c r="E43" s="26">
        <f>SUM('w tym kobiety'!E42)</f>
        <v>14</v>
      </c>
      <c r="F43" s="79">
        <v>16</v>
      </c>
      <c r="G43" s="79">
        <v>11</v>
      </c>
    </row>
    <row r="44" spans="2:7" ht="18" customHeight="1" x14ac:dyDescent="0.2">
      <c r="B44" s="202" t="s">
        <v>57</v>
      </c>
      <c r="C44" s="203"/>
      <c r="D44" s="186"/>
      <c r="E44" s="114"/>
      <c r="F44" s="115"/>
      <c r="G44" s="115"/>
    </row>
    <row r="45" spans="2:7" ht="18.75" customHeight="1" x14ac:dyDescent="0.2">
      <c r="B45" s="226" t="s">
        <v>42</v>
      </c>
      <c r="C45" s="227"/>
      <c r="D45" s="177">
        <f>SUM('b.ogół. i do 30 r.ż.'!E46)</f>
        <v>17</v>
      </c>
      <c r="E45" s="26">
        <f>SUM('w tym kobiety'!E44)</f>
        <v>10</v>
      </c>
      <c r="F45" s="79">
        <v>10</v>
      </c>
      <c r="G45" s="79">
        <v>4</v>
      </c>
    </row>
    <row r="46" spans="2:7" ht="17.25" customHeight="1" x14ac:dyDescent="0.2">
      <c r="B46" s="204" t="s">
        <v>58</v>
      </c>
      <c r="C46" s="205"/>
      <c r="D46" s="187"/>
      <c r="E46" s="188"/>
      <c r="F46" s="116"/>
      <c r="G46" s="116"/>
    </row>
    <row r="47" spans="2:7" ht="18" customHeight="1" thickBot="1" x14ac:dyDescent="0.25">
      <c r="B47" s="206" t="s">
        <v>43</v>
      </c>
      <c r="C47" s="207"/>
      <c r="D47" s="171">
        <f>SUM('b.ogół. i do 30 r.ż.'!E48)</f>
        <v>453</v>
      </c>
      <c r="E47" s="10">
        <f>SUM('w tym kobiety'!E46)</f>
        <v>241</v>
      </c>
      <c r="F47" s="42">
        <v>246</v>
      </c>
      <c r="G47" s="42">
        <v>121</v>
      </c>
    </row>
    <row r="48" spans="2:7" ht="9.75" customHeight="1" thickTop="1" x14ac:dyDescent="0.25">
      <c r="B48" s="120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120"/>
      <c r="D49" s="120"/>
      <c r="E49" s="120"/>
      <c r="F49" s="120"/>
      <c r="G49" s="120"/>
    </row>
    <row r="50" spans="2:7" ht="13.5" thickBot="1" x14ac:dyDescent="0.25">
      <c r="B50" s="216" t="s">
        <v>69</v>
      </c>
      <c r="C50" s="217"/>
      <c r="D50" s="56">
        <f>SUM(D40:D42)</f>
        <v>2970</v>
      </c>
      <c r="E50" s="56">
        <f>SUM(E40:E42)</f>
        <v>1250</v>
      </c>
      <c r="F50" s="74">
        <f>SUM(F40:F42)</f>
        <v>1871</v>
      </c>
      <c r="G50" s="74">
        <f>SUM(G40:G42)</f>
        <v>761</v>
      </c>
    </row>
    <row r="51" spans="2:7" ht="15.75" thickBot="1" x14ac:dyDescent="0.3">
      <c r="B51" s="3" t="s">
        <v>59</v>
      </c>
      <c r="C51" s="120"/>
      <c r="D51" s="120"/>
      <c r="E51" s="120"/>
      <c r="F51" s="120"/>
      <c r="G51" s="120"/>
    </row>
    <row r="52" spans="2:7" ht="13.5" thickBot="1" x14ac:dyDescent="0.25">
      <c r="B52" s="198" t="s">
        <v>60</v>
      </c>
      <c r="C52" s="199"/>
      <c r="D52" s="58">
        <f>SUM(D23,D25:D26,D33,D35)</f>
        <v>439</v>
      </c>
      <c r="E52" s="58">
        <f>SUM(E23,E25:E26,E33,E35)</f>
        <v>197</v>
      </c>
      <c r="F52" s="75">
        <f>SUM(F23,F25:F26,F33,F35)</f>
        <v>173</v>
      </c>
      <c r="G52" s="75">
        <f>SUM(G23,G25:G26,G33,G35)</f>
        <v>63</v>
      </c>
    </row>
    <row r="53" spans="2:7" ht="13.5" thickBot="1" x14ac:dyDescent="0.25">
      <c r="B53" s="198" t="s">
        <v>68</v>
      </c>
      <c r="C53" s="199"/>
      <c r="D53" s="58">
        <f>SUM(D23,D25:D26)</f>
        <v>355</v>
      </c>
      <c r="E53" s="58">
        <f t="shared" ref="E53:F53" si="0">SUM(E23,E25:E26)</f>
        <v>184</v>
      </c>
      <c r="F53" s="75">
        <f t="shared" si="0"/>
        <v>119</v>
      </c>
      <c r="G53" s="75">
        <f>SUM(G23,G25:G26)</f>
        <v>56</v>
      </c>
    </row>
    <row r="54" spans="2:7" ht="16.5" customHeight="1" x14ac:dyDescent="0.25">
      <c r="B54" s="91" t="str">
        <f>T('b.ogół. i do 30 r.ż.'!B55)</f>
        <v>*      Liczby zawarte w zestawieniu - w okresie styczeń - kwiecień 2023 r.</v>
      </c>
      <c r="C54" s="91"/>
      <c r="D54" s="120"/>
      <c r="E54" s="120"/>
      <c r="F54" s="120"/>
    </row>
    <row r="55" spans="2:7" ht="16.5" customHeight="1" x14ac:dyDescent="0.25">
      <c r="B55" s="92" t="s">
        <v>72</v>
      </c>
      <c r="C55" s="91" t="s">
        <v>98</v>
      </c>
      <c r="D55" s="120"/>
      <c r="E55" s="120"/>
      <c r="F55" s="120"/>
    </row>
    <row r="56" spans="2:7" ht="15.75" customHeight="1" x14ac:dyDescent="0.25">
      <c r="B56" s="92">
        <v>2</v>
      </c>
      <c r="C56" s="91" t="s">
        <v>92</v>
      </c>
      <c r="D56" s="120"/>
      <c r="E56" s="120"/>
      <c r="F56" s="120"/>
    </row>
    <row r="57" spans="2:7" ht="15" customHeight="1" x14ac:dyDescent="0.25">
      <c r="B57" s="92">
        <v>3</v>
      </c>
      <c r="C57" s="91" t="s">
        <v>93</v>
      </c>
      <c r="D57" s="120"/>
      <c r="E57" s="120"/>
      <c r="F57" s="120"/>
    </row>
    <row r="58" spans="2:7" ht="16.5" customHeight="1" x14ac:dyDescent="0.25">
      <c r="B58" s="92">
        <v>4</v>
      </c>
      <c r="C58" s="91" t="s">
        <v>94</v>
      </c>
      <c r="D58" s="120"/>
      <c r="E58" s="120"/>
      <c r="F58" s="120"/>
    </row>
    <row r="59" spans="2:7" ht="18" customHeight="1" x14ac:dyDescent="0.25">
      <c r="B59" s="92">
        <v>5</v>
      </c>
      <c r="C59" s="91" t="s">
        <v>95</v>
      </c>
      <c r="D59" s="120"/>
      <c r="E59" s="120"/>
      <c r="F59" s="120"/>
    </row>
    <row r="60" spans="2:7" ht="15" x14ac:dyDescent="0.25">
      <c r="B60" s="91"/>
      <c r="C60" s="93" t="s">
        <v>96</v>
      </c>
      <c r="D60" s="120"/>
      <c r="E60" s="120"/>
      <c r="F60" s="120"/>
    </row>
    <row r="61" spans="2:7" ht="15" x14ac:dyDescent="0.25">
      <c r="B61" s="91"/>
      <c r="C61" s="93" t="s">
        <v>78</v>
      </c>
      <c r="D61" s="120"/>
      <c r="E61" s="120"/>
      <c r="F61" s="120"/>
    </row>
    <row r="62" spans="2:7" ht="15" x14ac:dyDescent="0.25">
      <c r="B62" s="2"/>
      <c r="C62" s="194" t="s">
        <v>97</v>
      </c>
      <c r="D62" s="120"/>
      <c r="E62" s="120"/>
      <c r="F62" s="120"/>
    </row>
  </sheetData>
  <mergeCells count="33"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41:C41"/>
    <mergeCell ref="B42:C42"/>
    <mergeCell ref="B43:C43"/>
    <mergeCell ref="B44:C44"/>
    <mergeCell ref="B45:C45"/>
    <mergeCell ref="B46:C46"/>
    <mergeCell ref="B47:C47"/>
    <mergeCell ref="B50:C50"/>
    <mergeCell ref="B52:C52"/>
    <mergeCell ref="B53:C53"/>
  </mergeCells>
  <printOptions horizontalCentered="1" verticalCentered="1"/>
  <pageMargins left="0" right="0" top="0" bottom="0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B1:K22"/>
  <sheetViews>
    <sheetView zoomScale="140" zoomScaleNormal="140" workbookViewId="0">
      <selection activeCell="B1" sqref="B1"/>
    </sheetView>
  </sheetViews>
  <sheetFormatPr defaultRowHeight="15" x14ac:dyDescent="0.25"/>
  <cols>
    <col min="1" max="1" width="1.5703125" style="120" customWidth="1"/>
    <col min="2" max="2" width="25.85546875" style="120" customWidth="1"/>
    <col min="3" max="3" width="8.42578125" style="120" customWidth="1"/>
    <col min="4" max="4" width="8.7109375" style="120" customWidth="1"/>
    <col min="5" max="5" width="9.85546875" style="120" customWidth="1"/>
    <col min="6" max="6" width="8.7109375" style="120" customWidth="1"/>
    <col min="7" max="7" width="8.5703125" style="120" customWidth="1"/>
    <col min="8" max="8" width="8.85546875" style="120" customWidth="1"/>
    <col min="9" max="9" width="8.5703125" style="120" customWidth="1"/>
    <col min="10" max="10" width="8.85546875" style="120" customWidth="1"/>
    <col min="11" max="16384" width="9.140625" style="120"/>
  </cols>
  <sheetData>
    <row r="1" spans="2:11" ht="13.5" customHeight="1" x14ac:dyDescent="0.25">
      <c r="B1" s="3" t="s">
        <v>85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9" t="s">
        <v>87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33" t="s">
        <v>0</v>
      </c>
      <c r="C3" s="281" t="s">
        <v>2</v>
      </c>
      <c r="D3" s="282"/>
      <c r="E3" s="281"/>
      <c r="F3" s="285"/>
      <c r="G3" s="289" t="s">
        <v>4</v>
      </c>
      <c r="H3" s="289"/>
      <c r="I3" s="289"/>
      <c r="J3" s="290"/>
    </row>
    <row r="4" spans="2:11" ht="20.25" customHeight="1" x14ac:dyDescent="0.25">
      <c r="B4" s="134" t="s">
        <v>1</v>
      </c>
      <c r="C4" s="283"/>
      <c r="D4" s="284"/>
      <c r="E4" s="283" t="s">
        <v>3</v>
      </c>
      <c r="F4" s="286"/>
      <c r="G4" s="291" t="s">
        <v>81</v>
      </c>
      <c r="H4" s="291"/>
      <c r="I4" s="291"/>
      <c r="J4" s="292"/>
    </row>
    <row r="5" spans="2:11" ht="14.25" customHeight="1" x14ac:dyDescent="0.25">
      <c r="B5" s="135"/>
      <c r="C5" s="283"/>
      <c r="D5" s="284"/>
      <c r="E5" s="287"/>
      <c r="F5" s="288"/>
      <c r="G5" s="293" t="s">
        <v>5</v>
      </c>
      <c r="H5" s="294"/>
      <c r="I5" s="294" t="s">
        <v>6</v>
      </c>
      <c r="J5" s="296"/>
    </row>
    <row r="6" spans="2:11" ht="15" customHeight="1" x14ac:dyDescent="0.25">
      <c r="B6" s="135"/>
      <c r="C6" s="283"/>
      <c r="D6" s="284"/>
      <c r="E6" s="287"/>
      <c r="F6" s="288"/>
      <c r="G6" s="284"/>
      <c r="H6" s="295"/>
      <c r="I6" s="295" t="s">
        <v>7</v>
      </c>
      <c r="J6" s="297"/>
    </row>
    <row r="7" spans="2:11" ht="15.75" customHeight="1" x14ac:dyDescent="0.25">
      <c r="B7" s="135"/>
      <c r="C7" s="276" t="s">
        <v>76</v>
      </c>
      <c r="D7" s="276"/>
      <c r="E7" s="276"/>
      <c r="F7" s="277"/>
      <c r="G7" s="278" t="s">
        <v>77</v>
      </c>
      <c r="H7" s="279"/>
      <c r="I7" s="279"/>
      <c r="J7" s="280"/>
      <c r="K7" s="1"/>
    </row>
    <row r="8" spans="2:11" ht="16.5" customHeight="1" thickBot="1" x14ac:dyDescent="0.3">
      <c r="B8" s="136"/>
      <c r="C8" s="190" t="s">
        <v>8</v>
      </c>
      <c r="D8" s="191" t="s">
        <v>9</v>
      </c>
      <c r="E8" s="191" t="s">
        <v>8</v>
      </c>
      <c r="F8" s="192" t="s">
        <v>9</v>
      </c>
      <c r="G8" s="190" t="s">
        <v>8</v>
      </c>
      <c r="H8" s="191" t="s">
        <v>9</v>
      </c>
      <c r="I8" s="191" t="s">
        <v>8</v>
      </c>
      <c r="J8" s="193" t="s">
        <v>9</v>
      </c>
    </row>
    <row r="9" spans="2:11" ht="24.75" customHeight="1" x14ac:dyDescent="0.25">
      <c r="B9" s="137" t="s">
        <v>5</v>
      </c>
      <c r="C9" s="143">
        <v>31207</v>
      </c>
      <c r="D9" s="144">
        <v>15340</v>
      </c>
      <c r="E9" s="144">
        <v>18375</v>
      </c>
      <c r="F9" s="145">
        <v>9188</v>
      </c>
      <c r="G9" s="143">
        <v>70867</v>
      </c>
      <c r="H9" s="144">
        <v>36916</v>
      </c>
      <c r="I9" s="144">
        <v>10527</v>
      </c>
      <c r="J9" s="146">
        <v>5393</v>
      </c>
    </row>
    <row r="10" spans="2:11" ht="23.25" customHeight="1" x14ac:dyDescent="0.25">
      <c r="B10" s="138" t="s">
        <v>10</v>
      </c>
      <c r="C10" s="147">
        <v>12384</v>
      </c>
      <c r="D10" s="148">
        <v>6139</v>
      </c>
      <c r="E10" s="148">
        <v>7285</v>
      </c>
      <c r="F10" s="149">
        <v>3565</v>
      </c>
      <c r="G10" s="147">
        <v>18338</v>
      </c>
      <c r="H10" s="148">
        <v>10069</v>
      </c>
      <c r="I10" s="148">
        <v>2205</v>
      </c>
      <c r="J10" s="150">
        <v>1242</v>
      </c>
    </row>
    <row r="11" spans="2:11" ht="23.25" customHeight="1" thickBot="1" x14ac:dyDescent="0.3">
      <c r="B11" s="139" t="s">
        <v>11</v>
      </c>
      <c r="C11" s="151">
        <v>7326</v>
      </c>
      <c r="D11" s="152">
        <v>3497</v>
      </c>
      <c r="E11" s="152">
        <v>4083</v>
      </c>
      <c r="F11" s="153">
        <v>1937</v>
      </c>
      <c r="G11" s="151">
        <v>9421</v>
      </c>
      <c r="H11" s="152">
        <v>4632</v>
      </c>
      <c r="I11" s="152">
        <v>685</v>
      </c>
      <c r="J11" s="154">
        <v>307</v>
      </c>
    </row>
    <row r="12" spans="2:11" ht="24" customHeight="1" thickTop="1" x14ac:dyDescent="0.25">
      <c r="B12" s="140" t="s">
        <v>70</v>
      </c>
      <c r="C12" s="155">
        <f>SUM(C10/C9*100)</f>
        <v>39.683404364405419</v>
      </c>
      <c r="D12" s="156">
        <f t="shared" ref="D12:E12" si="0">SUM(D10/D9*100)</f>
        <v>40.019556714471975</v>
      </c>
      <c r="E12" s="156">
        <f t="shared" si="0"/>
        <v>39.646258503401363</v>
      </c>
      <c r="F12" s="157">
        <f>SUM(F10/F9*100)</f>
        <v>38.800609490639964</v>
      </c>
      <c r="G12" s="158">
        <f>SUM(G10/G9*100)</f>
        <v>25.876642160667163</v>
      </c>
      <c r="H12" s="159">
        <f>SUM(H10/H9*100)</f>
        <v>27.27543612525734</v>
      </c>
      <c r="I12" s="159">
        <f>SUM(I10/I9*100)</f>
        <v>20.946138500997435</v>
      </c>
      <c r="J12" s="160">
        <f>SUM(J10/J9*100)</f>
        <v>23.029853513814203</v>
      </c>
    </row>
    <row r="13" spans="2:11" ht="26.25" customHeight="1" thickBot="1" x14ac:dyDescent="0.3">
      <c r="B13" s="141" t="s">
        <v>71</v>
      </c>
      <c r="C13" s="161">
        <f>SUM(C11/C9*100)</f>
        <v>23.475502291152626</v>
      </c>
      <c r="D13" s="162">
        <f t="shared" ref="D13:E13" si="1">SUM(D11/D9*100)</f>
        <v>22.796610169491522</v>
      </c>
      <c r="E13" s="162">
        <f t="shared" si="1"/>
        <v>22.220408163265308</v>
      </c>
      <c r="F13" s="163">
        <f>SUM(F11/F9*100)</f>
        <v>21.081845885938179</v>
      </c>
      <c r="G13" s="161">
        <f>SUM(G11/G9*100)</f>
        <v>13.29391677367463</v>
      </c>
      <c r="H13" s="162">
        <f>SUM(H11/H9*100)</f>
        <v>12.547404919276195</v>
      </c>
      <c r="I13" s="162">
        <f>SUM(I11/I9*100)</f>
        <v>6.5070770399924012</v>
      </c>
      <c r="J13" s="164">
        <f>SUM(J11/J9*100)</f>
        <v>5.6925644353791949</v>
      </c>
    </row>
    <row r="14" spans="2:11" ht="13.5" customHeight="1" x14ac:dyDescent="0.25">
      <c r="B14" s="90" t="s">
        <v>73</v>
      </c>
      <c r="C14" s="95" t="str">
        <f>T('b.ogół. i do 30 r.ż.'!B55)</f>
        <v>*      Liczby zawarte w zestawieniu - w okresie styczeń - kwiecień 2023 r.</v>
      </c>
    </row>
    <row r="15" spans="2:11" ht="13.5" customHeight="1" x14ac:dyDescent="0.25">
      <c r="B15" s="90" t="s">
        <v>74</v>
      </c>
      <c r="C15" s="94" t="s">
        <v>101</v>
      </c>
      <c r="I15" s="196"/>
    </row>
    <row r="16" spans="2:11" ht="14.25" customHeight="1" x14ac:dyDescent="0.25">
      <c r="C16" s="90" t="s">
        <v>86</v>
      </c>
      <c r="D16" s="127"/>
      <c r="I16" s="197"/>
    </row>
    <row r="17" spans="2:5" ht="12.75" customHeight="1" x14ac:dyDescent="0.25">
      <c r="B17" s="95" t="s">
        <v>88</v>
      </c>
      <c r="C17" s="127"/>
    </row>
    <row r="18" spans="2:5" ht="12.75" customHeight="1" x14ac:dyDescent="0.25">
      <c r="B18" s="90" t="s">
        <v>89</v>
      </c>
      <c r="C18" s="106"/>
    </row>
    <row r="19" spans="2:5" ht="13.5" customHeight="1" x14ac:dyDescent="0.25">
      <c r="B19" s="132"/>
      <c r="C19" s="106"/>
    </row>
    <row r="20" spans="2:5" x14ac:dyDescent="0.25">
      <c r="C20" s="106"/>
    </row>
    <row r="21" spans="2:5" x14ac:dyDescent="0.25">
      <c r="C21" s="106"/>
      <c r="E21" s="127"/>
    </row>
    <row r="22" spans="2:5" x14ac:dyDescent="0.25">
      <c r="C22" s="107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b.ogół. i do 30 r.ż.</vt:lpstr>
      <vt:lpstr>w tym kobiety</vt:lpstr>
      <vt:lpstr>akt.for. do 30 i 25 r.ż.</vt:lpstr>
      <vt:lpstr>bez do 30 i 25 r.ż.</vt:lpstr>
      <vt:lpstr>'bez do 30 i 25 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Piotr Kocaj</cp:lastModifiedBy>
  <cp:lastPrinted>2023-03-22T08:21:43Z</cp:lastPrinted>
  <dcterms:created xsi:type="dcterms:W3CDTF">2017-09-15T11:17:22Z</dcterms:created>
  <dcterms:modified xsi:type="dcterms:W3CDTF">2023-05-12T07:21:56Z</dcterms:modified>
</cp:coreProperties>
</file>