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7795" windowHeight="12375"/>
  </bookViews>
  <sheets>
    <sheet name="b.ogół-do 30 r.ż." sheetId="4" r:id="rId1"/>
    <sheet name="w tym kobiety" sheetId="6" r:id="rId2"/>
    <sheet name="akt.for. 30 25" sheetId="2" r:id="rId3"/>
    <sheet name="bezr 30 25" sheetId="1" r:id="rId4"/>
  </sheets>
  <calcPr calcId="145621"/>
</workbook>
</file>

<file path=xl/calcChain.xml><?xml version="1.0" encoding="utf-8"?>
<calcChain xmlns="http://schemas.openxmlformats.org/spreadsheetml/2006/main">
  <c r="F15" i="4" l="1"/>
  <c r="D55" i="4" l="1"/>
  <c r="D54" i="4"/>
  <c r="D52" i="4"/>
  <c r="F6" i="4" l="1"/>
  <c r="F7" i="4"/>
  <c r="F8" i="4"/>
  <c r="F9" i="4"/>
  <c r="F10" i="4"/>
  <c r="F11" i="4"/>
  <c r="F12" i="4"/>
  <c r="F13" i="4"/>
  <c r="F14" i="4"/>
  <c r="E50" i="6" l="1"/>
  <c r="E52" i="6"/>
  <c r="E53" i="6"/>
  <c r="E52" i="4" l="1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0" i="4"/>
  <c r="F29" i="4"/>
  <c r="F28" i="4"/>
  <c r="F27" i="4"/>
  <c r="F26" i="4"/>
  <c r="F24" i="4"/>
  <c r="D53" i="6"/>
  <c r="D52" i="6"/>
  <c r="D50" i="6"/>
  <c r="F50" i="6" s="1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7" i="6"/>
  <c r="F28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51" i="2"/>
  <c r="G53" i="2"/>
  <c r="F53" i="2"/>
  <c r="G54" i="2"/>
  <c r="F54" i="2"/>
  <c r="F51" i="2"/>
  <c r="F52" i="4" l="1"/>
  <c r="C12" i="1"/>
  <c r="C11" i="1"/>
  <c r="D12" i="1"/>
  <c r="D11" i="1"/>
  <c r="E12" i="1"/>
  <c r="E11" i="1"/>
  <c r="F12" i="1"/>
  <c r="F11" i="1"/>
  <c r="G12" i="1"/>
  <c r="G11" i="1"/>
  <c r="H12" i="1"/>
  <c r="H11" i="1"/>
  <c r="I12" i="1"/>
  <c r="I11" i="1"/>
  <c r="J12" i="1"/>
  <c r="J11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5" i="4"/>
  <c r="E54" i="4"/>
  <c r="E51" i="2" l="1"/>
  <c r="E54" i="2"/>
  <c r="E53" i="2"/>
  <c r="D51" i="2"/>
  <c r="D53" i="2"/>
  <c r="D54" i="2"/>
  <c r="F55" i="4"/>
  <c r="F54" i="4"/>
  <c r="F25" i="4" l="1"/>
  <c r="F23" i="4"/>
  <c r="F22" i="4"/>
  <c r="F21" i="4"/>
  <c r="F20" i="4"/>
  <c r="F19" i="4"/>
  <c r="F18" i="4"/>
  <c r="F17" i="4"/>
  <c r="F16" i="4"/>
</calcChain>
</file>

<file path=xl/sharedStrings.xml><?xml version="1.0" encoding="utf-8"?>
<sst xmlns="http://schemas.openxmlformats.org/spreadsheetml/2006/main" count="248" uniqueCount="98">
  <si>
    <t>Rejestrowane Bezrobocie w PUP wśród osób młodych do 30 roku życia</t>
  </si>
  <si>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</si>
  <si>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</si>
  <si>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</si>
  <si>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</si>
  <si>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</si>
  <si>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</si>
  <si>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</si>
  <si>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</si>
  <si>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</si>
  <si>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w okresie sprawozdawczym*</t>
  </si>
  <si>
    <t>w końcu okresu sprawozdawczego**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</si>
  <si>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</si>
  <si>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</si>
  <si>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</si>
  <si>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</si>
  <si>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</si>
  <si>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</si>
  <si>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</si>
  <si>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</si>
  <si>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</si>
  <si>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</si>
  <si>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</si>
  <si>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</si>
  <si>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</si>
  <si>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</si>
  <si>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</si>
  <si>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</si>
  <si>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</si>
  <si>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</si>
  <si>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</si>
  <si>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</si>
  <si>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</si>
  <si>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</si>
  <si>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</si>
  <si>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</si>
  <si>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</si>
  <si>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</si>
  <si>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</si>
  <si>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</si>
  <si>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</si>
  <si>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</si>
  <si>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</si>
  <si>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</si>
  <si>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</si>
  <si>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</si>
  <si>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</si>
  <si>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</si>
  <si>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</si>
  <si>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</si>
  <si>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</si>
  <si>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</si>
  <si>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</si>
  <si>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</si>
  <si>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</si>
  <si>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Rozkład Aktywnych form wśród bezrobotnych kobiet do 30 roku życia, będących</t>
  </si>
  <si>
    <t>Rozpoczęcia przygotowania zawodowego dorosłych  (art. 53a)</t>
  </si>
  <si>
    <t xml:space="preserve">ROZKŁAD AKTYWNYCH FORM WŚRÓD OSOB BEZROBOTNYCH DO 30 ROKU ŻYCIA, BĘDĄCYCH W SZCZEGÓLNEJ </t>
  </si>
  <si>
    <t>Bezrobotni ogółem (w analizowanym okresie)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</si>
  <si>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</si>
  <si>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</si>
  <si>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</si>
  <si>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</si>
  <si>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SYTUACJI NA RYNKU PRACY W STOSUNKU DO OGÓLNEJ POPULACJI BEZROBOTNYCH W PUP *</t>
  </si>
  <si>
    <t>Podjęcia pracy subsydiowanej w ramach bonu zatrudnieniowego (art. 66m)**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</si>
  <si>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</si>
  <si>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</si>
  <si>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w szczególnej sytuacji na rynku pracy w stosunku do ogólnej populacji bezrobotnych kobiet W PUP *</t>
  </si>
  <si>
    <t>Rozkład Aktywnych form wśród osob bezrobotnych do 30 roku życia, będących w szczególnej sytuacji na rynku pracy *</t>
  </si>
  <si>
    <t>Bezrobotne kobiety w PUP (w analizowanym okresie)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</si>
  <si>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</si>
  <si>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</si>
  <si>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</si>
  <si>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</si>
  <si>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</si>
  <si>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</si>
  <si>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</si>
  <si>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</si>
  <si>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</si>
  <si>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</si>
  <si>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pracy subsydiowanej poza miejscem zamieszkania, w ramach bonu na zasiedlenie (art. 66n)**</t>
  </si>
  <si>
    <t>Podjęcia subsydiowanej działalności gospodarczej, w ramach bonu na zasiedlenie (art.66n)</t>
  </si>
  <si>
    <t>Bezrobotny może uzyskać dofinansowanie przez klasyfikację przez urząd do profilu I, II lub III.</t>
  </si>
  <si>
    <t>Następnie jeżeli uzyskany profil zawiera dany bon – może wnioskować o daną formę aktywną do PUP.</t>
  </si>
  <si>
    <t>Róznice w formach aktywnych adresowanych tyko do osób młodych wynikają z faktu ustalania statusu osoby do 30 roku życia na dzień wyłączenia z ewidencji statystycznej.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</si>
  <si>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</si>
  <si>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</si>
  <si>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</si>
  <si>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</si>
  <si>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</si>
  <si>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 xml:space="preserve">x      </t>
  </si>
  <si>
    <t>do 30 r. ż. w ogółem - w proc.</t>
  </si>
  <si>
    <t>do 25 r. ż. w ogółem - w proc.</t>
  </si>
  <si>
    <t>1</t>
  </si>
  <si>
    <r>
      <t>OSOBY MŁODE NA RYNKU PRACY W WOJEWÓDZTWIE PODKARPACKIM</t>
    </r>
    <r>
      <rPr>
        <b/>
        <u/>
        <sz val="11"/>
        <color theme="1"/>
        <rFont val="Times New Roman"/>
        <family val="1"/>
        <charset val="238"/>
      </rPr>
      <t xml:space="preserve"> w 2016 R.</t>
    </r>
  </si>
  <si>
    <t>* Liczby dotyczą 2016 r.</t>
  </si>
  <si>
    <t>* W okresie sprawozdawczym - Liczby dotyczą 2016 r.</t>
  </si>
  <si>
    <t>** Stany w końcu okresu sprawozdawczego - liczby dotyczą średniej arytmetycznej w okresie I-XII '16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</si>
</sst>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8"/>
      <color theme="1"/>
      <name val="Verdan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25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3" fontId="6" fillId="6" borderId="31" xfId="0" applyNumberFormat="1" applyFont="1" applyFill="1" applyBorder="1" applyAlignment="1">
      <alignment horizontal="center" vertical="center" wrapText="1"/>
    </xf>
    <xf numFmtId="164" fontId="6" fillId="6" borderId="32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30" xfId="0" applyFont="1" applyFill="1" applyBorder="1" applyAlignment="1">
      <alignment vertical="center" wrapText="1"/>
    </xf>
    <xf numFmtId="3" fontId="6" fillId="8" borderId="31" xfId="0" applyNumberFormat="1" applyFont="1" applyFill="1" applyBorder="1" applyAlignment="1">
      <alignment horizontal="center" vertical="center" wrapText="1"/>
    </xf>
    <xf numFmtId="164" fontId="6" fillId="8" borderId="32" xfId="0" applyNumberFormat="1" applyFont="1" applyFill="1" applyBorder="1" applyAlignment="1">
      <alignment horizontal="center" vertical="center" wrapText="1"/>
    </xf>
    <xf numFmtId="3" fontId="6" fillId="8" borderId="37" xfId="0" applyNumberFormat="1" applyFont="1" applyFill="1" applyBorder="1" applyAlignment="1">
      <alignment horizontal="center" vertical="center" wrapText="1"/>
    </xf>
    <xf numFmtId="164" fontId="6" fillId="8" borderId="48" xfId="0" applyNumberFormat="1" applyFont="1" applyFill="1" applyBorder="1" applyAlignment="1">
      <alignment horizontal="center" vertical="center" wrapText="1"/>
    </xf>
    <xf numFmtId="3" fontId="6" fillId="9" borderId="31" xfId="0" applyNumberFormat="1" applyFont="1" applyFill="1" applyBorder="1" applyAlignment="1">
      <alignment horizontal="center" vertical="center" wrapText="1"/>
    </xf>
    <xf numFmtId="0" fontId="6" fillId="10" borderId="31" xfId="0" applyNumberFormat="1" applyFont="1" applyFill="1" applyBorder="1" applyAlignment="1">
      <alignment horizontal="center" vertical="center" wrapText="1"/>
    </xf>
    <xf numFmtId="3" fontId="6" fillId="9" borderId="31" xfId="0" quotePrefix="1" applyNumberFormat="1" applyFont="1" applyFill="1" applyBorder="1" applyAlignment="1">
      <alignment horizontal="center" vertical="center" wrapText="1"/>
    </xf>
    <xf numFmtId="164" fontId="6" fillId="9" borderId="32" xfId="0" quotePrefix="1" applyNumberFormat="1" applyFont="1" applyFill="1" applyBorder="1" applyAlignment="1">
      <alignment horizontal="center" vertical="center" wrapText="1"/>
    </xf>
    <xf numFmtId="3" fontId="5" fillId="11" borderId="26" xfId="0" applyNumberFormat="1" applyFont="1" applyFill="1" applyBorder="1" applyAlignment="1">
      <alignment horizontal="center" vertical="center" wrapText="1"/>
    </xf>
    <xf numFmtId="164" fontId="4" fillId="11" borderId="2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164" fontId="4" fillId="8" borderId="2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6" fillId="12" borderId="49" xfId="0" applyFont="1" applyFill="1" applyBorder="1" applyAlignment="1">
      <alignment vertical="center" wrapText="1"/>
    </xf>
    <xf numFmtId="3" fontId="6" fillId="12" borderId="50" xfId="0" applyNumberFormat="1" applyFont="1" applyFill="1" applyBorder="1" applyAlignment="1">
      <alignment horizontal="center" vertical="center" wrapText="1"/>
    </xf>
    <xf numFmtId="3" fontId="6" fillId="12" borderId="50" xfId="0" quotePrefix="1" applyNumberFormat="1" applyFont="1" applyFill="1" applyBorder="1" applyAlignment="1">
      <alignment horizontal="center" vertical="center" wrapText="1"/>
    </xf>
    <xf numFmtId="164" fontId="6" fillId="12" borderId="51" xfId="0" quotePrefix="1" applyNumberFormat="1" applyFont="1" applyFill="1" applyBorder="1" applyAlignment="1">
      <alignment horizontal="center" vertical="center" wrapText="1"/>
    </xf>
    <xf numFmtId="0" fontId="6" fillId="10" borderId="31" xfId="0" quotePrefix="1" applyNumberFormat="1" applyFont="1" applyFill="1" applyBorder="1" applyAlignment="1">
      <alignment horizontal="center" vertical="center" wrapText="1"/>
    </xf>
    <xf numFmtId="0" fontId="6" fillId="10" borderId="32" xfId="0" quotePrefix="1" applyNumberFormat="1" applyFont="1" applyFill="1" applyBorder="1" applyAlignment="1">
      <alignment horizontal="center" vertical="center" wrapText="1"/>
    </xf>
    <xf numFmtId="3" fontId="6" fillId="13" borderId="16" xfId="0" applyNumberFormat="1" applyFont="1" applyFill="1" applyBorder="1" applyAlignment="1">
      <alignment horizontal="center" vertical="center" wrapText="1"/>
    </xf>
    <xf numFmtId="164" fontId="6" fillId="13" borderId="17" xfId="0" applyNumberFormat="1" applyFont="1" applyFill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164" fontId="2" fillId="13" borderId="33" xfId="0" applyNumberFormat="1" applyFont="1" applyFill="1" applyBorder="1" applyAlignment="1">
      <alignment horizontal="center" vertical="center" wrapText="1"/>
    </xf>
    <xf numFmtId="3" fontId="6" fillId="13" borderId="37" xfId="0" applyNumberFormat="1" applyFont="1" applyFill="1" applyBorder="1" applyAlignment="1">
      <alignment horizontal="center" vertical="center" wrapText="1"/>
    </xf>
    <xf numFmtId="164" fontId="6" fillId="13" borderId="48" xfId="0" applyNumberFormat="1" applyFont="1" applyFill="1" applyBorder="1" applyAlignment="1">
      <alignment horizontal="center" vertical="center" wrapText="1"/>
    </xf>
    <xf numFmtId="3" fontId="2" fillId="13" borderId="16" xfId="0" applyNumberFormat="1" applyFont="1" applyFill="1" applyBorder="1" applyAlignment="1">
      <alignment horizontal="center" vertical="center" wrapText="1"/>
    </xf>
    <xf numFmtId="164" fontId="2" fillId="13" borderId="17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36" xfId="0" applyNumberFormat="1" applyFont="1" applyFill="1" applyBorder="1" applyAlignment="1">
      <alignment horizontal="center" vertical="center" wrapText="1"/>
    </xf>
    <xf numFmtId="3" fontId="4" fillId="11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6" fillId="13" borderId="1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8" borderId="32" xfId="0" applyNumberFormat="1" applyFont="1" applyFill="1" applyBorder="1" applyAlignment="1">
      <alignment horizontal="center" vertical="center" wrapText="1"/>
    </xf>
    <xf numFmtId="3" fontId="6" fillId="6" borderId="32" xfId="0" applyNumberFormat="1" applyFont="1" applyFill="1" applyBorder="1" applyAlignment="1">
      <alignment horizontal="center" vertical="center" wrapText="1"/>
    </xf>
    <xf numFmtId="3" fontId="6" fillId="12" borderId="51" xfId="0" quotePrefix="1" applyNumberFormat="1" applyFont="1" applyFill="1" applyBorder="1" applyAlignment="1">
      <alignment horizontal="center" vertical="center" wrapText="1"/>
    </xf>
    <xf numFmtId="3" fontId="2" fillId="13" borderId="3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3" fontId="2" fillId="13" borderId="17" xfId="0" applyNumberFormat="1" applyFont="1" applyFill="1" applyBorder="1" applyAlignment="1">
      <alignment horizontal="center" vertical="center" wrapText="1"/>
    </xf>
    <xf numFmtId="3" fontId="6" fillId="13" borderId="36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9" borderId="32" xfId="0" quotePrefix="1" applyNumberFormat="1" applyFont="1" applyFill="1" applyBorder="1" applyAlignment="1">
      <alignment horizontal="center" vertical="center" wrapText="1"/>
    </xf>
    <xf numFmtId="3" fontId="6" fillId="10" borderId="32" xfId="0" quotePrefix="1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/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6" fillId="7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horizontal="left" vertical="center" wrapText="1"/>
    </xf>
    <xf numFmtId="0" fontId="12" fillId="2" borderId="0" xfId="0" applyFont="1" applyFill="1"/>
    <xf numFmtId="49" fontId="13" fillId="2" borderId="0" xfId="0" applyNumberFormat="1" applyFont="1" applyFill="1"/>
    <xf numFmtId="0" fontId="14" fillId="2" borderId="0" xfId="0" applyFont="1" applyFill="1"/>
    <xf numFmtId="49" fontId="15" fillId="2" borderId="0" xfId="0" applyNumberFormat="1" applyFont="1" applyFill="1"/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3" fontId="2" fillId="2" borderId="60" xfId="0" applyNumberFormat="1" applyFont="1" applyFill="1" applyBorder="1" applyAlignment="1">
      <alignment horizontal="center" vertical="center" wrapText="1"/>
    </xf>
    <xf numFmtId="3" fontId="2" fillId="2" borderId="61" xfId="0" applyNumberFormat="1" applyFont="1" applyFill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164" fontId="2" fillId="7" borderId="62" xfId="0" applyNumberFormat="1" applyFont="1" applyFill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164" fontId="2" fillId="7" borderId="65" xfId="0" applyNumberFormat="1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/>
    </xf>
    <xf numFmtId="3" fontId="2" fillId="2" borderId="67" xfId="0" applyNumberFormat="1" applyFont="1" applyFill="1" applyBorder="1" applyAlignment="1">
      <alignment horizontal="center" vertical="center" wrapText="1"/>
    </xf>
    <xf numFmtId="3" fontId="4" fillId="0" borderId="68" xfId="0" applyNumberFormat="1" applyFont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164" fontId="2" fillId="7" borderId="69" xfId="0" applyNumberFormat="1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13" borderId="47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13" borderId="40" xfId="0" applyFont="1" applyFill="1" applyBorder="1" applyAlignment="1">
      <alignment vertical="center" wrapText="1"/>
    </xf>
    <xf numFmtId="0" fontId="2" fillId="13" borderId="35" xfId="0" applyFont="1" applyFill="1" applyBorder="1" applyAlignment="1">
      <alignment vertical="center" wrapText="1"/>
    </xf>
    <xf numFmtId="0" fontId="6" fillId="8" borderId="4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6" fillId="9" borderId="31" xfId="0" applyFont="1" applyFill="1" applyBorder="1" applyAlignment="1">
      <alignment vertical="center" wrapText="1"/>
    </xf>
    <xf numFmtId="0" fontId="6" fillId="10" borderId="46" xfId="0" applyNumberFormat="1" applyFont="1" applyFill="1" applyBorder="1" applyAlignment="1">
      <alignment vertical="center" wrapText="1"/>
    </xf>
    <xf numFmtId="0" fontId="6" fillId="10" borderId="3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3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2" xfId="0" applyFont="1" applyFill="1" applyBorder="1" applyAlignment="1">
      <alignment vertical="center" wrapText="1"/>
    </xf>
    <xf numFmtId="0" fontId="6" fillId="11" borderId="52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141897</xdr:colOff>
      <xdr:row>0</xdr:row>
      <xdr:rowOff>87923</xdr:rowOff>
    </xdr:from>
    <xdr:to>
      <xdr:col>6</xdr:col>
      <xdr:colOff>380974</xdr:colOff>
      <xdr:row>3</xdr:row>
      <xdr:rowOff>59348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551" y="87923"/>
          <a:ext cx="26569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5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1.7109375" style="5" customWidth="1"/>
    <col min="2" max="2" width="3.42578125" style="5" customWidth="1"/>
    <col min="3" max="3" width="85" style="5" customWidth="1"/>
    <col min="4" max="4" width="13" style="5" customWidth="1"/>
    <col min="5" max="5" width="12.5703125" style="5" customWidth="1"/>
    <col min="6" max="6" width="10.7109375" style="5" customWidth="1"/>
    <col min="7" max="7" width="6.85546875" style="5" customWidth="1"/>
    <col min="8" max="16384" width="9.140625" style="5"/>
  </cols>
  <sheetData>
    <row r="1" spans="2:6" x14ac:dyDescent="0.25">
      <c r="B1" s="2" t="s">
        <v>94</v>
      </c>
      <c r="C1" s="4"/>
      <c r="D1" s="4"/>
      <c r="E1" s="4"/>
      <c r="F1" s="4"/>
    </row>
    <row r="2" spans="2:6" x14ac:dyDescent="0.25">
      <c r="B2" s="6"/>
      <c r="C2" s="4"/>
      <c r="D2" s="4"/>
      <c r="E2" s="4"/>
      <c r="F2" s="4"/>
    </row>
    <row r="3" spans="2:6" x14ac:dyDescent="0.25">
      <c r="B3" s="4" t="s">
        <v>57</v>
      </c>
      <c r="C3" s="4"/>
      <c r="D3" s="4"/>
      <c r="E3" s="4"/>
      <c r="F3" s="4"/>
    </row>
    <row r="4" spans="2:6" ht="15.75" thickBot="1" x14ac:dyDescent="0.3">
      <c r="B4" s="4" t="s">
        <v>63</v>
      </c>
      <c r="C4" s="4"/>
      <c r="D4" s="4"/>
      <c r="E4" s="4"/>
      <c r="F4" s="4"/>
    </row>
    <row r="5" spans="2:6" ht="54" customHeight="1" thickTop="1" x14ac:dyDescent="0.25">
      <c r="B5" s="135" t="s">
        <v>16</v>
      </c>
      <c r="C5" s="136"/>
      <c r="D5" s="7" t="s">
        <v>58</v>
      </c>
      <c r="E5" s="7" t="s">
        <v>53</v>
      </c>
      <c r="F5" s="8" t="s">
        <v>49</v>
      </c>
    </row>
    <row r="6" spans="2:6" ht="18" customHeight="1" thickBot="1" x14ac:dyDescent="0.3">
      <c r="B6" s="141" t="s">
        <v>59</v>
      </c>
      <c r="C6" s="142"/>
      <c r="D6" s="9">
        <v>149405</v>
      </c>
      <c r="E6" s="9">
        <v>77904</v>
      </c>
      <c r="F6" s="10">
        <f>SUM(E6/D6*100)</f>
        <v>52.142833238512765</v>
      </c>
    </row>
    <row r="7" spans="2:6" ht="15.75" thickTop="1" x14ac:dyDescent="0.25">
      <c r="B7" s="143"/>
      <c r="C7" s="11" t="s">
        <v>21</v>
      </c>
      <c r="D7" s="12">
        <v>24377</v>
      </c>
      <c r="E7" s="12">
        <v>19585</v>
      </c>
      <c r="F7" s="13">
        <f>SUM(E7/D7*100)</f>
        <v>80.342125774295454</v>
      </c>
    </row>
    <row r="8" spans="2:6" ht="15.75" thickBot="1" x14ac:dyDescent="0.3">
      <c r="B8" s="144"/>
      <c r="C8" s="14" t="s">
        <v>22</v>
      </c>
      <c r="D8" s="15">
        <v>125028</v>
      </c>
      <c r="E8" s="15">
        <v>58319</v>
      </c>
      <c r="F8" s="16">
        <f t="shared" ref="F8:F25" si="0">SUM(E8/D8*100)</f>
        <v>46.644751575647057</v>
      </c>
    </row>
    <row r="9" spans="2:6" ht="15.75" thickTop="1" x14ac:dyDescent="0.25">
      <c r="B9" s="145" t="s">
        <v>60</v>
      </c>
      <c r="C9" s="11" t="s">
        <v>23</v>
      </c>
      <c r="D9" s="12">
        <v>115</v>
      </c>
      <c r="E9" s="12">
        <v>44</v>
      </c>
      <c r="F9" s="13">
        <f t="shared" si="0"/>
        <v>38.260869565217391</v>
      </c>
    </row>
    <row r="10" spans="2:6" x14ac:dyDescent="0.25">
      <c r="B10" s="146"/>
      <c r="C10" s="17" t="s">
        <v>24</v>
      </c>
      <c r="D10" s="18">
        <v>1149</v>
      </c>
      <c r="E10" s="18">
        <v>267</v>
      </c>
      <c r="F10" s="19">
        <f t="shared" si="0"/>
        <v>23.237597911227155</v>
      </c>
    </row>
    <row r="11" spans="2:6" x14ac:dyDescent="0.25">
      <c r="B11" s="146"/>
      <c r="C11" s="17" t="s">
        <v>25</v>
      </c>
      <c r="D11" s="18">
        <v>13017</v>
      </c>
      <c r="E11" s="18">
        <v>8771</v>
      </c>
      <c r="F11" s="19">
        <f t="shared" si="0"/>
        <v>67.381117000845052</v>
      </c>
    </row>
    <row r="12" spans="2:6" x14ac:dyDescent="0.25">
      <c r="B12" s="146"/>
      <c r="C12" s="17" t="s">
        <v>26</v>
      </c>
      <c r="D12" s="18">
        <v>6</v>
      </c>
      <c r="E12" s="18">
        <v>5</v>
      </c>
      <c r="F12" s="19">
        <f t="shared" si="0"/>
        <v>83.333333333333343</v>
      </c>
    </row>
    <row r="13" spans="2:6" x14ac:dyDescent="0.25">
      <c r="B13" s="146"/>
      <c r="C13" s="17" t="s">
        <v>27</v>
      </c>
      <c r="D13" s="18">
        <v>3087</v>
      </c>
      <c r="E13" s="18">
        <v>1893</v>
      </c>
      <c r="F13" s="19">
        <f t="shared" si="0"/>
        <v>61.32167152575316</v>
      </c>
    </row>
    <row r="14" spans="2:6" ht="15.75" thickBot="1" x14ac:dyDescent="0.3">
      <c r="B14" s="147"/>
      <c r="C14" s="20" t="s">
        <v>28</v>
      </c>
      <c r="D14" s="21">
        <v>1082</v>
      </c>
      <c r="E14" s="21">
        <v>98</v>
      </c>
      <c r="F14" s="22">
        <f t="shared" si="0"/>
        <v>9.0573012939001849</v>
      </c>
    </row>
    <row r="15" spans="2:6" ht="17.25" customHeight="1" thickTop="1" x14ac:dyDescent="0.25">
      <c r="B15" s="148" t="s">
        <v>61</v>
      </c>
      <c r="C15" s="149"/>
      <c r="D15" s="23">
        <v>165352</v>
      </c>
      <c r="E15" s="23">
        <v>83520</v>
      </c>
      <c r="F15" s="24">
        <f>SUM(E15/D15*100)</f>
        <v>50.510426242198456</v>
      </c>
    </row>
    <row r="16" spans="2:6" ht="18.75" customHeight="1" thickBot="1" x14ac:dyDescent="0.3">
      <c r="B16" s="137" t="s">
        <v>29</v>
      </c>
      <c r="C16" s="138"/>
      <c r="D16" s="76">
        <v>85617</v>
      </c>
      <c r="E16" s="76">
        <v>42089</v>
      </c>
      <c r="F16" s="77">
        <f t="shared" si="0"/>
        <v>49.159629512830392</v>
      </c>
    </row>
    <row r="17" spans="2:9" ht="16.5" thickTop="1" thickBot="1" x14ac:dyDescent="0.3">
      <c r="B17" s="139" t="s">
        <v>30</v>
      </c>
      <c r="C17" s="140"/>
      <c r="D17" s="25">
        <v>66233</v>
      </c>
      <c r="E17" s="25">
        <v>31765</v>
      </c>
      <c r="F17" s="26">
        <f t="shared" si="0"/>
        <v>47.959476393942595</v>
      </c>
    </row>
    <row r="18" spans="2:9" x14ac:dyDescent="0.25">
      <c r="B18" s="154"/>
      <c r="C18" s="27" t="s">
        <v>31</v>
      </c>
      <c r="D18" s="28">
        <v>1979</v>
      </c>
      <c r="E18" s="28">
        <v>669</v>
      </c>
      <c r="F18" s="29">
        <f t="shared" si="0"/>
        <v>33.804951995957552</v>
      </c>
    </row>
    <row r="19" spans="2:9" ht="15.75" thickBot="1" x14ac:dyDescent="0.3">
      <c r="B19" s="155"/>
      <c r="C19" s="30" t="s">
        <v>32</v>
      </c>
      <c r="D19" s="31">
        <v>5889</v>
      </c>
      <c r="E19" s="31">
        <v>2971</v>
      </c>
      <c r="F19" s="32">
        <f t="shared" si="0"/>
        <v>50.449991509594163</v>
      </c>
    </row>
    <row r="20" spans="2:9" ht="15.75" thickBot="1" x14ac:dyDescent="0.3">
      <c r="B20" s="156" t="s">
        <v>33</v>
      </c>
      <c r="C20" s="157"/>
      <c r="D20" s="33">
        <v>19384</v>
      </c>
      <c r="E20" s="33">
        <v>10324</v>
      </c>
      <c r="F20" s="34">
        <f t="shared" si="0"/>
        <v>53.260420965744949</v>
      </c>
    </row>
    <row r="21" spans="2:9" x14ac:dyDescent="0.25">
      <c r="B21" s="154"/>
      <c r="C21" s="27" t="s">
        <v>34</v>
      </c>
      <c r="D21" s="28">
        <v>3879</v>
      </c>
      <c r="E21" s="28">
        <v>1187</v>
      </c>
      <c r="F21" s="29">
        <f t="shared" si="0"/>
        <v>30.600670275844287</v>
      </c>
    </row>
    <row r="22" spans="2:9" x14ac:dyDescent="0.25">
      <c r="B22" s="155"/>
      <c r="C22" s="17" t="s">
        <v>35</v>
      </c>
      <c r="D22" s="18">
        <v>2670</v>
      </c>
      <c r="E22" s="18">
        <v>602</v>
      </c>
      <c r="F22" s="19">
        <f t="shared" si="0"/>
        <v>22.54681647940075</v>
      </c>
    </row>
    <row r="23" spans="2:9" x14ac:dyDescent="0.25">
      <c r="B23" s="155"/>
      <c r="C23" s="17" t="s">
        <v>36</v>
      </c>
      <c r="D23" s="18">
        <v>2992</v>
      </c>
      <c r="E23" s="18">
        <v>1674</v>
      </c>
      <c r="F23" s="19">
        <f t="shared" si="0"/>
        <v>55.949197860962563</v>
      </c>
      <c r="H23" s="55"/>
    </row>
    <row r="24" spans="2:9" x14ac:dyDescent="0.25">
      <c r="B24" s="155"/>
      <c r="C24" s="56" t="s">
        <v>76</v>
      </c>
      <c r="D24" s="57">
        <v>10</v>
      </c>
      <c r="E24" s="57">
        <v>10</v>
      </c>
      <c r="F24" s="58">
        <f t="shared" si="0"/>
        <v>100</v>
      </c>
      <c r="H24" s="55"/>
    </row>
    <row r="25" spans="2:9" x14ac:dyDescent="0.25">
      <c r="B25" s="155"/>
      <c r="C25" s="17" t="s">
        <v>37</v>
      </c>
      <c r="D25" s="18">
        <v>3892</v>
      </c>
      <c r="E25" s="18">
        <v>1425</v>
      </c>
      <c r="F25" s="19">
        <f t="shared" si="0"/>
        <v>36.613566289825286</v>
      </c>
    </row>
    <row r="26" spans="2:9" x14ac:dyDescent="0.25">
      <c r="B26" s="155"/>
      <c r="C26" s="56" t="s">
        <v>77</v>
      </c>
      <c r="D26" s="57">
        <v>939</v>
      </c>
      <c r="E26" s="57">
        <v>937</v>
      </c>
      <c r="F26" s="58">
        <f>SUM(E26/D26*100)</f>
        <v>99.787007454739083</v>
      </c>
    </row>
    <row r="27" spans="2:9" x14ac:dyDescent="0.25">
      <c r="B27" s="155"/>
      <c r="C27" s="56" t="s">
        <v>78</v>
      </c>
      <c r="D27" s="57">
        <v>109</v>
      </c>
      <c r="E27" s="57">
        <v>109</v>
      </c>
      <c r="F27" s="58">
        <f>SUM(E27/D27*100)</f>
        <v>100</v>
      </c>
    </row>
    <row r="28" spans="2:9" x14ac:dyDescent="0.25">
      <c r="B28" s="155"/>
      <c r="C28" s="35" t="s">
        <v>38</v>
      </c>
      <c r="D28" s="36">
        <v>0</v>
      </c>
      <c r="E28" s="36">
        <v>0</v>
      </c>
      <c r="F28" s="37" t="e">
        <f>SUM(E28/D28*100)</f>
        <v>#DIV/0!</v>
      </c>
      <c r="H28" s="55"/>
      <c r="I28" s="55"/>
    </row>
    <row r="29" spans="2:9" x14ac:dyDescent="0.25">
      <c r="B29" s="155"/>
      <c r="C29" s="35" t="s">
        <v>50</v>
      </c>
      <c r="D29" s="36">
        <v>0</v>
      </c>
      <c r="E29" s="36">
        <v>0</v>
      </c>
      <c r="F29" s="37" t="e">
        <f>SUM(E29/D29*100)</f>
        <v>#DIV/0!</v>
      </c>
    </row>
    <row r="30" spans="2:9" ht="15" customHeight="1" x14ac:dyDescent="0.25">
      <c r="B30" s="155"/>
      <c r="C30" s="35" t="s">
        <v>51</v>
      </c>
      <c r="D30" s="36">
        <v>21</v>
      </c>
      <c r="E30" s="36">
        <v>21</v>
      </c>
      <c r="F30" s="37">
        <f>SUM(E30/D30*100)</f>
        <v>100</v>
      </c>
    </row>
    <row r="31" spans="2:9" ht="28.5" customHeight="1" x14ac:dyDescent="0.25">
      <c r="B31" s="155"/>
      <c r="C31" s="70" t="s">
        <v>79</v>
      </c>
      <c r="D31" s="71">
        <v>246</v>
      </c>
      <c r="E31" s="72" t="s">
        <v>90</v>
      </c>
      <c r="F31" s="73" t="s">
        <v>71</v>
      </c>
    </row>
    <row r="32" spans="2:9" ht="15.75" thickBot="1" x14ac:dyDescent="0.3">
      <c r="B32" s="144"/>
      <c r="C32" s="20" t="s">
        <v>39</v>
      </c>
      <c r="D32" s="21">
        <v>4636</v>
      </c>
      <c r="E32" s="21">
        <v>4369</v>
      </c>
      <c r="F32" s="22">
        <f t="shared" ref="F32:F45" si="1">SUM(E32/D32*100)</f>
        <v>94.240724762726487</v>
      </c>
    </row>
    <row r="33" spans="2:9" ht="14.25" customHeight="1" thickTop="1" x14ac:dyDescent="0.25">
      <c r="B33" s="158" t="s">
        <v>87</v>
      </c>
      <c r="C33" s="159"/>
      <c r="D33" s="78">
        <v>3112</v>
      </c>
      <c r="E33" s="78">
        <v>1920</v>
      </c>
      <c r="F33" s="79">
        <f t="shared" si="1"/>
        <v>61.696658097686374</v>
      </c>
    </row>
    <row r="34" spans="2:9" ht="15" customHeight="1" x14ac:dyDescent="0.25">
      <c r="B34" s="160" t="s">
        <v>85</v>
      </c>
      <c r="C34" s="161"/>
      <c r="D34" s="59">
        <v>352</v>
      </c>
      <c r="E34" s="59">
        <v>352</v>
      </c>
      <c r="F34" s="60">
        <f t="shared" si="1"/>
        <v>100</v>
      </c>
    </row>
    <row r="35" spans="2:9" ht="16.5" customHeight="1" x14ac:dyDescent="0.25">
      <c r="B35" s="152" t="s">
        <v>70</v>
      </c>
      <c r="C35" s="153"/>
      <c r="D35" s="80">
        <v>14194</v>
      </c>
      <c r="E35" s="80">
        <v>10321</v>
      </c>
      <c r="F35" s="81">
        <f t="shared" si="1"/>
        <v>72.713822742003657</v>
      </c>
    </row>
    <row r="36" spans="2:9" ht="16.5" customHeight="1" x14ac:dyDescent="0.25">
      <c r="B36" s="160" t="s">
        <v>86</v>
      </c>
      <c r="C36" s="161"/>
      <c r="D36" s="57">
        <v>134</v>
      </c>
      <c r="E36" s="57">
        <v>134</v>
      </c>
      <c r="F36" s="58">
        <f t="shared" si="1"/>
        <v>100</v>
      </c>
    </row>
    <row r="37" spans="2:9" ht="15.75" customHeight="1" thickBot="1" x14ac:dyDescent="0.3">
      <c r="B37" s="170" t="s">
        <v>56</v>
      </c>
      <c r="C37" s="171"/>
      <c r="D37" s="82">
        <v>6</v>
      </c>
      <c r="E37" s="82">
        <v>4</v>
      </c>
      <c r="F37" s="83">
        <f t="shared" si="1"/>
        <v>66.666666666666657</v>
      </c>
    </row>
    <row r="38" spans="2:9" ht="15" customHeight="1" thickTop="1" x14ac:dyDescent="0.25">
      <c r="B38" s="172" t="s">
        <v>40</v>
      </c>
      <c r="C38" s="173"/>
      <c r="D38" s="84">
        <v>1193</v>
      </c>
      <c r="E38" s="84">
        <v>110</v>
      </c>
      <c r="F38" s="85">
        <f t="shared" si="1"/>
        <v>9.2204526404023479</v>
      </c>
    </row>
    <row r="39" spans="2:9" ht="17.25" customHeight="1" thickBot="1" x14ac:dyDescent="0.3">
      <c r="B39" s="174" t="s">
        <v>52</v>
      </c>
      <c r="C39" s="175"/>
      <c r="D39" s="38">
        <v>186</v>
      </c>
      <c r="E39" s="38">
        <v>15</v>
      </c>
      <c r="F39" s="39">
        <f t="shared" si="1"/>
        <v>8.064516129032258</v>
      </c>
    </row>
    <row r="40" spans="2:9" ht="16.5" customHeight="1" thickTop="1" thickBot="1" x14ac:dyDescent="0.3">
      <c r="B40" s="176" t="s">
        <v>41</v>
      </c>
      <c r="C40" s="177"/>
      <c r="D40" s="76">
        <v>2110</v>
      </c>
      <c r="E40" s="76">
        <v>494</v>
      </c>
      <c r="F40" s="77">
        <f t="shared" si="1"/>
        <v>23.412322274881518</v>
      </c>
    </row>
    <row r="41" spans="2:9" ht="28.5" customHeight="1" thickTop="1" thickBot="1" x14ac:dyDescent="0.3">
      <c r="B41" s="180" t="s">
        <v>42</v>
      </c>
      <c r="C41" s="181"/>
      <c r="D41" s="40">
        <v>4725</v>
      </c>
      <c r="E41" s="40">
        <v>2481</v>
      </c>
      <c r="F41" s="41">
        <f t="shared" si="1"/>
        <v>52.507936507936506</v>
      </c>
      <c r="I41" s="55"/>
    </row>
    <row r="42" spans="2:9" ht="13.5" customHeight="1" thickBot="1" x14ac:dyDescent="0.3">
      <c r="B42" s="182" t="s">
        <v>43</v>
      </c>
      <c r="C42" s="183"/>
      <c r="D42" s="40">
        <v>1</v>
      </c>
      <c r="E42" s="40">
        <v>0</v>
      </c>
      <c r="F42" s="41">
        <f t="shared" si="1"/>
        <v>0</v>
      </c>
    </row>
    <row r="43" spans="2:9" ht="16.5" customHeight="1" thickBot="1" x14ac:dyDescent="0.3">
      <c r="B43" s="182" t="s">
        <v>44</v>
      </c>
      <c r="C43" s="183"/>
      <c r="D43" s="40">
        <v>32937</v>
      </c>
      <c r="E43" s="40">
        <v>17214</v>
      </c>
      <c r="F43" s="41">
        <f t="shared" si="1"/>
        <v>52.263411968303117</v>
      </c>
    </row>
    <row r="44" spans="2:9" ht="15.75" customHeight="1" thickBot="1" x14ac:dyDescent="0.3">
      <c r="B44" s="184" t="s">
        <v>45</v>
      </c>
      <c r="C44" s="185"/>
      <c r="D44" s="42">
        <v>11104</v>
      </c>
      <c r="E44" s="42">
        <v>6073</v>
      </c>
      <c r="F44" s="43">
        <f t="shared" si="1"/>
        <v>54.692002881844381</v>
      </c>
    </row>
    <row r="45" spans="2:9" ht="18.75" customHeight="1" thickTop="1" x14ac:dyDescent="0.25">
      <c r="B45" s="186" t="s">
        <v>46</v>
      </c>
      <c r="C45" s="187"/>
      <c r="D45" s="31">
        <v>726</v>
      </c>
      <c r="E45" s="31">
        <v>671</v>
      </c>
      <c r="F45" s="32">
        <f t="shared" si="1"/>
        <v>92.424242424242422</v>
      </c>
    </row>
    <row r="46" spans="2:9" ht="14.25" customHeight="1" x14ac:dyDescent="0.25">
      <c r="B46" s="164" t="s">
        <v>72</v>
      </c>
      <c r="C46" s="165"/>
      <c r="D46" s="61">
        <v>817</v>
      </c>
      <c r="E46" s="63" t="s">
        <v>90</v>
      </c>
      <c r="F46" s="64" t="s">
        <v>71</v>
      </c>
    </row>
    <row r="47" spans="2:9" ht="13.5" customHeight="1" x14ac:dyDescent="0.25">
      <c r="B47" s="150" t="s">
        <v>47</v>
      </c>
      <c r="C47" s="151"/>
      <c r="D47" s="31">
        <v>1197</v>
      </c>
      <c r="E47" s="31">
        <v>172</v>
      </c>
      <c r="F47" s="32">
        <f>SUM(E47/D47*100)</f>
        <v>14.369256474519631</v>
      </c>
    </row>
    <row r="48" spans="2:9" ht="15" customHeight="1" x14ac:dyDescent="0.25">
      <c r="B48" s="166" t="s">
        <v>73</v>
      </c>
      <c r="C48" s="167"/>
      <c r="D48" s="62">
        <v>1801</v>
      </c>
      <c r="E48" s="74" t="s">
        <v>90</v>
      </c>
      <c r="F48" s="75" t="s">
        <v>71</v>
      </c>
    </row>
    <row r="49" spans="2:6" ht="13.5" customHeight="1" thickBot="1" x14ac:dyDescent="0.3">
      <c r="B49" s="168" t="s">
        <v>48</v>
      </c>
      <c r="C49" s="169"/>
      <c r="D49" s="15">
        <v>5812</v>
      </c>
      <c r="E49" s="15">
        <v>1971</v>
      </c>
      <c r="F49" s="16">
        <f>SUM(E49/D49*100)</f>
        <v>33.912594631796281</v>
      </c>
    </row>
    <row r="50" spans="2:6" ht="10.5" customHeight="1" thickTop="1" x14ac:dyDescent="0.25">
      <c r="C50" s="4"/>
      <c r="D50" s="4"/>
      <c r="E50" s="4"/>
      <c r="F50" s="4"/>
    </row>
    <row r="51" spans="2:6" ht="16.5" thickTop="1" thickBot="1" x14ac:dyDescent="0.3">
      <c r="B51" s="6" t="s">
        <v>62</v>
      </c>
    </row>
    <row r="52" spans="2:6" ht="15.75" thickBot="1" x14ac:dyDescent="0.3">
      <c r="B52" s="178" t="s">
        <v>89</v>
      </c>
      <c r="C52" s="179"/>
      <c r="D52" s="65">
        <f>SUM(D41:D44)</f>
        <v>48767</v>
      </c>
      <c r="E52" s="65">
        <f>SUM(E41:E44)</f>
        <v>25768</v>
      </c>
      <c r="F52" s="66">
        <f>SUM(E52/D52*100)</f>
        <v>52.839009986261196</v>
      </c>
    </row>
    <row r="53" spans="2:6" ht="15.75" thickBot="1" x14ac:dyDescent="0.3">
      <c r="B53" s="6" t="s">
        <v>74</v>
      </c>
    </row>
    <row r="54" spans="2:6" ht="15.75" thickBot="1" x14ac:dyDescent="0.3">
      <c r="B54" s="162" t="s">
        <v>75</v>
      </c>
      <c r="C54" s="163"/>
      <c r="D54" s="67">
        <f>SUM(D24,D26:D27,D34,D36)</f>
        <v>1544</v>
      </c>
      <c r="E54" s="67">
        <f>SUM(E24,E26:E27,E34,E36)</f>
        <v>1542</v>
      </c>
      <c r="F54" s="68">
        <f>SUM(E54/D54*100)</f>
        <v>99.870466321243526</v>
      </c>
    </row>
    <row r="55" spans="2:6" ht="15.75" thickBot="1" x14ac:dyDescent="0.3">
      <c r="B55" s="162" t="s">
        <v>88</v>
      </c>
      <c r="C55" s="163"/>
      <c r="D55" s="67">
        <f>SUM(D24,D26:D27)</f>
        <v>1058</v>
      </c>
      <c r="E55" s="67">
        <f>SUM(E24,E26:E27)</f>
        <v>1056</v>
      </c>
      <c r="F55" s="68">
        <f>SUM(E55/D55*100)</f>
        <v>99.810964083175804</v>
      </c>
    </row>
    <row r="56" spans="2:6" x14ac:dyDescent="0.25">
      <c r="B56" s="4" t="s">
        <v>95</v>
      </c>
      <c r="C56" s="4"/>
    </row>
    <row r="57" spans="2:6" ht="18" x14ac:dyDescent="0.25">
      <c r="B57" s="114" t="s">
        <v>93</v>
      </c>
      <c r="C57" s="4" t="s">
        <v>81</v>
      </c>
    </row>
    <row r="58" spans="2:6" ht="18" x14ac:dyDescent="0.25">
      <c r="B58" s="114">
        <v>2</v>
      </c>
      <c r="C58" s="4" t="s">
        <v>80</v>
      </c>
    </row>
    <row r="59" spans="2:6" ht="18" x14ac:dyDescent="0.25">
      <c r="B59" s="114">
        <v>3</v>
      </c>
      <c r="C59" s="4" t="s">
        <v>64</v>
      </c>
    </row>
    <row r="60" spans="2:6" ht="18" x14ac:dyDescent="0.25">
      <c r="B60" s="114">
        <v>4</v>
      </c>
      <c r="C60" s="4" t="s">
        <v>65</v>
      </c>
    </row>
    <row r="61" spans="2:6" ht="15.75" customHeight="1" x14ac:dyDescent="0.25">
      <c r="B61" s="114">
        <v>5</v>
      </c>
      <c r="C61" s="4" t="s">
        <v>66</v>
      </c>
    </row>
    <row r="62" spans="2:6" x14ac:dyDescent="0.25">
      <c r="B62" s="115"/>
      <c r="C62" s="4" t="s">
        <v>82</v>
      </c>
    </row>
    <row r="63" spans="2:6" x14ac:dyDescent="0.25">
      <c r="B63" s="115"/>
      <c r="C63" s="4" t="s">
        <v>83</v>
      </c>
    </row>
    <row r="64" spans="2:6" x14ac:dyDescent="0.25">
      <c r="B64" s="115"/>
      <c r="C64" s="4" t="s">
        <v>84</v>
      </c>
    </row>
    <row r="65" spans="3:3" x14ac:dyDescent="0.25">
      <c r="C65" s="4"/>
    </row>
  </sheetData>
  <mergeCells count="30"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  <mergeCell ref="B47:C47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horizontalCentered="1" verticalCentered="1"/>
  <pageMargins left="0" right="0" top="0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4.42578125" style="5" customWidth="1"/>
    <col min="2" max="2" width="3.28515625" style="5" customWidth="1"/>
    <col min="3" max="3" width="95" style="5" customWidth="1"/>
    <col min="4" max="4" width="14.5703125" style="5" customWidth="1"/>
    <col min="5" max="5" width="12.85546875" style="5" customWidth="1"/>
    <col min="6" max="6" width="10.7109375" style="5" customWidth="1"/>
    <col min="7" max="16384" width="9.140625" style="5"/>
  </cols>
  <sheetData>
    <row r="1" spans="2:6" x14ac:dyDescent="0.25">
      <c r="B1" s="6" t="s">
        <v>55</v>
      </c>
      <c r="C1" s="4"/>
      <c r="D1" s="4"/>
      <c r="E1" s="4"/>
      <c r="F1" s="4"/>
    </row>
    <row r="2" spans="2:6" ht="15.75" thickBot="1" x14ac:dyDescent="0.3">
      <c r="B2" s="6" t="s">
        <v>67</v>
      </c>
      <c r="C2" s="4"/>
      <c r="D2" s="4"/>
      <c r="E2" s="4"/>
      <c r="F2" s="4"/>
    </row>
    <row r="3" spans="2:6" ht="55.5" customHeight="1" thickTop="1" x14ac:dyDescent="0.25">
      <c r="B3" s="135" t="s">
        <v>16</v>
      </c>
      <c r="C3" s="136"/>
      <c r="D3" s="7" t="s">
        <v>69</v>
      </c>
      <c r="E3" s="44" t="s">
        <v>54</v>
      </c>
      <c r="F3" s="8" t="s">
        <v>49</v>
      </c>
    </row>
    <row r="4" spans="2:6" ht="18.75" customHeight="1" thickBot="1" x14ac:dyDescent="0.3">
      <c r="B4" s="141" t="s">
        <v>59</v>
      </c>
      <c r="C4" s="142"/>
      <c r="D4" s="9">
        <v>70554</v>
      </c>
      <c r="E4" s="9">
        <v>37680</v>
      </c>
      <c r="F4" s="10">
        <f t="shared" ref="F4:F28" si="0">SUM(E4/D4*100)</f>
        <v>53.405901862403269</v>
      </c>
    </row>
    <row r="5" spans="2:6" ht="15.75" thickTop="1" x14ac:dyDescent="0.25">
      <c r="B5" s="143"/>
      <c r="C5" s="11" t="s">
        <v>21</v>
      </c>
      <c r="D5" s="12">
        <v>11864</v>
      </c>
      <c r="E5" s="12">
        <v>9692</v>
      </c>
      <c r="F5" s="13">
        <f t="shared" si="0"/>
        <v>81.692515171948756</v>
      </c>
    </row>
    <row r="6" spans="2:6" ht="15.75" thickBot="1" x14ac:dyDescent="0.3">
      <c r="B6" s="144"/>
      <c r="C6" s="14" t="s">
        <v>22</v>
      </c>
      <c r="D6" s="15">
        <v>58690</v>
      </c>
      <c r="E6" s="15">
        <v>27988</v>
      </c>
      <c r="F6" s="16">
        <f t="shared" si="0"/>
        <v>47.687851422729594</v>
      </c>
    </row>
    <row r="7" spans="2:6" ht="15.75" customHeight="1" thickTop="1" x14ac:dyDescent="0.25">
      <c r="B7" s="145" t="s">
        <v>60</v>
      </c>
      <c r="C7" s="11" t="s">
        <v>23</v>
      </c>
      <c r="D7" s="12">
        <v>51</v>
      </c>
      <c r="E7" s="12">
        <v>19</v>
      </c>
      <c r="F7" s="13">
        <f t="shared" si="0"/>
        <v>37.254901960784316</v>
      </c>
    </row>
    <row r="8" spans="2:6" x14ac:dyDescent="0.25">
      <c r="B8" s="146"/>
      <c r="C8" s="17" t="s">
        <v>24</v>
      </c>
      <c r="D8" s="18">
        <v>524</v>
      </c>
      <c r="E8" s="18">
        <v>164</v>
      </c>
      <c r="F8" s="19">
        <f t="shared" si="0"/>
        <v>31.297709923664126</v>
      </c>
    </row>
    <row r="9" spans="2:6" x14ac:dyDescent="0.25">
      <c r="B9" s="146"/>
      <c r="C9" s="17" t="s">
        <v>25</v>
      </c>
      <c r="D9" s="18">
        <v>9127</v>
      </c>
      <c r="E9" s="18">
        <v>5926</v>
      </c>
      <c r="F9" s="19">
        <f t="shared" si="0"/>
        <v>64.928234907417547</v>
      </c>
    </row>
    <row r="10" spans="2:6" x14ac:dyDescent="0.25">
      <c r="B10" s="146"/>
      <c r="C10" s="17" t="s">
        <v>26</v>
      </c>
      <c r="D10" s="18">
        <v>3</v>
      </c>
      <c r="E10" s="18">
        <v>3</v>
      </c>
      <c r="F10" s="19">
        <f t="shared" si="0"/>
        <v>100</v>
      </c>
    </row>
    <row r="11" spans="2:6" x14ac:dyDescent="0.25">
      <c r="B11" s="146"/>
      <c r="C11" s="17" t="s">
        <v>27</v>
      </c>
      <c r="D11" s="18">
        <v>805</v>
      </c>
      <c r="E11" s="18">
        <v>409</v>
      </c>
      <c r="F11" s="19">
        <f t="shared" si="0"/>
        <v>50.807453416149073</v>
      </c>
    </row>
    <row r="12" spans="2:6" ht="15.75" thickBot="1" x14ac:dyDescent="0.3">
      <c r="B12" s="147"/>
      <c r="C12" s="20" t="s">
        <v>28</v>
      </c>
      <c r="D12" s="21">
        <v>593</v>
      </c>
      <c r="E12" s="21">
        <v>59</v>
      </c>
      <c r="F12" s="22">
        <f t="shared" si="0"/>
        <v>9.9494097807757171</v>
      </c>
    </row>
    <row r="13" spans="2:6" ht="22.5" customHeight="1" thickTop="1" x14ac:dyDescent="0.25">
      <c r="B13" s="148" t="s">
        <v>61</v>
      </c>
      <c r="C13" s="149"/>
      <c r="D13" s="23">
        <v>77749</v>
      </c>
      <c r="E13" s="23">
        <v>39797</v>
      </c>
      <c r="F13" s="24">
        <f t="shared" si="0"/>
        <v>51.186510437433277</v>
      </c>
    </row>
    <row r="14" spans="2:6" ht="21.75" customHeight="1" thickBot="1" x14ac:dyDescent="0.3">
      <c r="B14" s="137" t="s">
        <v>29</v>
      </c>
      <c r="C14" s="138"/>
      <c r="D14" s="76">
        <v>40181</v>
      </c>
      <c r="E14" s="76">
        <v>20142</v>
      </c>
      <c r="F14" s="77">
        <f t="shared" si="0"/>
        <v>50.128170030611486</v>
      </c>
    </row>
    <row r="15" spans="2:6" ht="16.5" customHeight="1" thickTop="1" thickBot="1" x14ac:dyDescent="0.3">
      <c r="B15" s="139" t="s">
        <v>30</v>
      </c>
      <c r="C15" s="140"/>
      <c r="D15" s="25">
        <v>31460</v>
      </c>
      <c r="E15" s="25">
        <v>15452</v>
      </c>
      <c r="F15" s="26">
        <f t="shared" si="0"/>
        <v>49.116338207247303</v>
      </c>
    </row>
    <row r="16" spans="2:6" x14ac:dyDescent="0.25">
      <c r="B16" s="154"/>
      <c r="C16" s="27" t="s">
        <v>31</v>
      </c>
      <c r="D16" s="28">
        <v>628</v>
      </c>
      <c r="E16" s="28">
        <v>184</v>
      </c>
      <c r="F16" s="29">
        <f t="shared" si="0"/>
        <v>29.29936305732484</v>
      </c>
    </row>
    <row r="17" spans="2:6" ht="15.75" thickBot="1" x14ac:dyDescent="0.3">
      <c r="B17" s="155"/>
      <c r="C17" s="30" t="s">
        <v>32</v>
      </c>
      <c r="D17" s="31">
        <v>2776</v>
      </c>
      <c r="E17" s="31">
        <v>1478</v>
      </c>
      <c r="F17" s="32">
        <f t="shared" si="0"/>
        <v>53.242074927953887</v>
      </c>
    </row>
    <row r="18" spans="2:6" ht="15.75" customHeight="1" thickBot="1" x14ac:dyDescent="0.3">
      <c r="B18" s="156" t="s">
        <v>33</v>
      </c>
      <c r="C18" s="157"/>
      <c r="D18" s="33">
        <v>8721</v>
      </c>
      <c r="E18" s="33">
        <v>4690</v>
      </c>
      <c r="F18" s="34">
        <f t="shared" si="0"/>
        <v>53.778236440775139</v>
      </c>
    </row>
    <row r="19" spans="2:6" x14ac:dyDescent="0.25">
      <c r="B19" s="154"/>
      <c r="C19" s="27" t="s">
        <v>34</v>
      </c>
      <c r="D19" s="28">
        <v>2238</v>
      </c>
      <c r="E19" s="28">
        <v>675</v>
      </c>
      <c r="F19" s="29">
        <f t="shared" si="0"/>
        <v>30.160857908847184</v>
      </c>
    </row>
    <row r="20" spans="2:6" x14ac:dyDescent="0.25">
      <c r="B20" s="155"/>
      <c r="C20" s="17" t="s">
        <v>35</v>
      </c>
      <c r="D20" s="18">
        <v>1243</v>
      </c>
      <c r="E20" s="18">
        <v>371</v>
      </c>
      <c r="F20" s="19">
        <f t="shared" si="0"/>
        <v>29.847144006436043</v>
      </c>
    </row>
    <row r="21" spans="2:6" x14ac:dyDescent="0.25">
      <c r="B21" s="155"/>
      <c r="C21" s="17" t="s">
        <v>36</v>
      </c>
      <c r="D21" s="18">
        <v>974</v>
      </c>
      <c r="E21" s="18">
        <v>561</v>
      </c>
      <c r="F21" s="19">
        <f t="shared" si="0"/>
        <v>57.597535934291578</v>
      </c>
    </row>
    <row r="22" spans="2:6" x14ac:dyDescent="0.25">
      <c r="B22" s="155"/>
      <c r="C22" s="56" t="s">
        <v>76</v>
      </c>
      <c r="D22" s="57">
        <v>0</v>
      </c>
      <c r="E22" s="57">
        <v>0</v>
      </c>
      <c r="F22" s="58" t="e">
        <f t="shared" si="0"/>
        <v>#DIV/0!</v>
      </c>
    </row>
    <row r="23" spans="2:6" x14ac:dyDescent="0.25">
      <c r="B23" s="155"/>
      <c r="C23" s="17" t="s">
        <v>37</v>
      </c>
      <c r="D23" s="18">
        <v>1490</v>
      </c>
      <c r="E23" s="18">
        <v>529</v>
      </c>
      <c r="F23" s="19">
        <f t="shared" si="0"/>
        <v>35.503355704697988</v>
      </c>
    </row>
    <row r="24" spans="2:6" ht="16.5" customHeight="1" x14ac:dyDescent="0.25">
      <c r="B24" s="155"/>
      <c r="C24" s="56" t="s">
        <v>77</v>
      </c>
      <c r="D24" s="57">
        <v>466</v>
      </c>
      <c r="E24" s="57">
        <v>465</v>
      </c>
      <c r="F24" s="58">
        <f t="shared" si="0"/>
        <v>99.785407725321889</v>
      </c>
    </row>
    <row r="25" spans="2:6" ht="15.75" customHeight="1" x14ac:dyDescent="0.25">
      <c r="B25" s="155"/>
      <c r="C25" s="56" t="s">
        <v>78</v>
      </c>
      <c r="D25" s="57">
        <v>66</v>
      </c>
      <c r="E25" s="57">
        <v>66</v>
      </c>
      <c r="F25" s="58">
        <f t="shared" si="0"/>
        <v>100</v>
      </c>
    </row>
    <row r="26" spans="2:6" x14ac:dyDescent="0.25">
      <c r="B26" s="155"/>
      <c r="C26" s="35" t="s">
        <v>38</v>
      </c>
      <c r="D26" s="36">
        <v>0</v>
      </c>
      <c r="E26" s="36">
        <v>0</v>
      </c>
      <c r="F26" s="37" t="e">
        <f t="shared" si="0"/>
        <v>#DIV/0!</v>
      </c>
    </row>
    <row r="27" spans="2:6" ht="17.25" customHeight="1" x14ac:dyDescent="0.25">
      <c r="B27" s="155"/>
      <c r="C27" s="35" t="s">
        <v>50</v>
      </c>
      <c r="D27" s="36">
        <v>0</v>
      </c>
      <c r="E27" s="36">
        <v>0</v>
      </c>
      <c r="F27" s="37" t="e">
        <f t="shared" si="0"/>
        <v>#DIV/0!</v>
      </c>
    </row>
    <row r="28" spans="2:6" ht="16.5" customHeight="1" x14ac:dyDescent="0.25">
      <c r="B28" s="155"/>
      <c r="C28" s="35" t="s">
        <v>51</v>
      </c>
      <c r="D28" s="36">
        <v>12</v>
      </c>
      <c r="E28" s="36">
        <v>12</v>
      </c>
      <c r="F28" s="37">
        <f t="shared" si="0"/>
        <v>100</v>
      </c>
    </row>
    <row r="29" spans="2:6" ht="32.25" customHeight="1" x14ac:dyDescent="0.25">
      <c r="B29" s="155"/>
      <c r="C29" s="70" t="s">
        <v>79</v>
      </c>
      <c r="D29" s="71">
        <v>66</v>
      </c>
      <c r="E29" s="72" t="s">
        <v>90</v>
      </c>
      <c r="F29" s="73" t="s">
        <v>71</v>
      </c>
    </row>
    <row r="30" spans="2:6" ht="18.75" customHeight="1" thickBot="1" x14ac:dyDescent="0.3">
      <c r="B30" s="144"/>
      <c r="C30" s="20" t="s">
        <v>39</v>
      </c>
      <c r="D30" s="21">
        <v>2166</v>
      </c>
      <c r="E30" s="21">
        <v>2011</v>
      </c>
      <c r="F30" s="22">
        <f t="shared" ref="F30:F43" si="1">SUM(E30/D30*100)</f>
        <v>92.843951985226226</v>
      </c>
    </row>
    <row r="31" spans="2:6" ht="16.5" customHeight="1" thickTop="1" x14ac:dyDescent="0.25">
      <c r="B31" s="158" t="s">
        <v>87</v>
      </c>
      <c r="C31" s="159"/>
      <c r="D31" s="78">
        <v>810</v>
      </c>
      <c r="E31" s="78">
        <v>415</v>
      </c>
      <c r="F31" s="79">
        <f t="shared" si="1"/>
        <v>51.23456790123457</v>
      </c>
    </row>
    <row r="32" spans="2:6" ht="17.25" customHeight="1" x14ac:dyDescent="0.25">
      <c r="B32" s="160" t="s">
        <v>85</v>
      </c>
      <c r="C32" s="161"/>
      <c r="D32" s="59">
        <v>29</v>
      </c>
      <c r="E32" s="59">
        <v>29</v>
      </c>
      <c r="F32" s="60">
        <f t="shared" si="1"/>
        <v>100</v>
      </c>
    </row>
    <row r="33" spans="2:6" ht="18" customHeight="1" x14ac:dyDescent="0.25">
      <c r="B33" s="152" t="s">
        <v>70</v>
      </c>
      <c r="C33" s="153"/>
      <c r="D33" s="80">
        <v>9855</v>
      </c>
      <c r="E33" s="80">
        <v>6930</v>
      </c>
      <c r="F33" s="81">
        <f t="shared" si="1"/>
        <v>70.319634703196343</v>
      </c>
    </row>
    <row r="34" spans="2:6" ht="19.5" customHeight="1" x14ac:dyDescent="0.25">
      <c r="B34" s="160" t="s">
        <v>86</v>
      </c>
      <c r="C34" s="161"/>
      <c r="D34" s="57">
        <v>70</v>
      </c>
      <c r="E34" s="57">
        <v>70</v>
      </c>
      <c r="F34" s="58">
        <f t="shared" si="1"/>
        <v>100</v>
      </c>
    </row>
    <row r="35" spans="2:6" ht="18" customHeight="1" thickBot="1" x14ac:dyDescent="0.3">
      <c r="B35" s="170" t="s">
        <v>56</v>
      </c>
      <c r="C35" s="171"/>
      <c r="D35" s="82">
        <v>4</v>
      </c>
      <c r="E35" s="82">
        <v>2</v>
      </c>
      <c r="F35" s="83">
        <f t="shared" si="1"/>
        <v>50</v>
      </c>
    </row>
    <row r="36" spans="2:6" ht="17.25" customHeight="1" thickTop="1" x14ac:dyDescent="0.25">
      <c r="B36" s="172" t="s">
        <v>40</v>
      </c>
      <c r="C36" s="173"/>
      <c r="D36" s="84">
        <v>648</v>
      </c>
      <c r="E36" s="84">
        <v>67</v>
      </c>
      <c r="F36" s="85">
        <f t="shared" si="1"/>
        <v>10.339506172839506</v>
      </c>
    </row>
    <row r="37" spans="2:6" ht="18" customHeight="1" thickBot="1" x14ac:dyDescent="0.3">
      <c r="B37" s="174" t="s">
        <v>52</v>
      </c>
      <c r="C37" s="175"/>
      <c r="D37" s="38">
        <v>118</v>
      </c>
      <c r="E37" s="38">
        <v>13</v>
      </c>
      <c r="F37" s="39">
        <f t="shared" si="1"/>
        <v>11.016949152542372</v>
      </c>
    </row>
    <row r="38" spans="2:6" ht="16.5" customHeight="1" thickTop="1" thickBot="1" x14ac:dyDescent="0.3">
      <c r="B38" s="176" t="s">
        <v>41</v>
      </c>
      <c r="C38" s="177"/>
      <c r="D38" s="76">
        <v>1205</v>
      </c>
      <c r="E38" s="76">
        <v>302</v>
      </c>
      <c r="F38" s="77">
        <f t="shared" si="1"/>
        <v>25.062240663900415</v>
      </c>
    </row>
    <row r="39" spans="2:6" ht="32.25" customHeight="1" thickTop="1" thickBot="1" x14ac:dyDescent="0.3">
      <c r="B39" s="180" t="s">
        <v>42</v>
      </c>
      <c r="C39" s="181"/>
      <c r="D39" s="40">
        <v>1826</v>
      </c>
      <c r="E39" s="40">
        <v>923</v>
      </c>
      <c r="F39" s="41">
        <f t="shared" si="1"/>
        <v>50.547645125958375</v>
      </c>
    </row>
    <row r="40" spans="2:6" ht="15.75" customHeight="1" thickBot="1" x14ac:dyDescent="0.3">
      <c r="B40" s="182" t="s">
        <v>43</v>
      </c>
      <c r="C40" s="183"/>
      <c r="D40" s="40">
        <v>0</v>
      </c>
      <c r="E40" s="40">
        <v>0</v>
      </c>
      <c r="F40" s="41" t="e">
        <f t="shared" si="1"/>
        <v>#DIV/0!</v>
      </c>
    </row>
    <row r="41" spans="2:6" ht="15.75" customHeight="1" thickBot="1" x14ac:dyDescent="0.3">
      <c r="B41" s="182" t="s">
        <v>44</v>
      </c>
      <c r="C41" s="183"/>
      <c r="D41" s="40">
        <v>11808</v>
      </c>
      <c r="E41" s="40">
        <v>6089</v>
      </c>
      <c r="F41" s="41">
        <f t="shared" si="1"/>
        <v>51.566734417344172</v>
      </c>
    </row>
    <row r="42" spans="2:6" ht="15.75" customHeight="1" thickBot="1" x14ac:dyDescent="0.3">
      <c r="B42" s="184" t="s">
        <v>45</v>
      </c>
      <c r="C42" s="185"/>
      <c r="D42" s="42">
        <v>6498</v>
      </c>
      <c r="E42" s="42">
        <v>3438</v>
      </c>
      <c r="F42" s="43">
        <f t="shared" si="1"/>
        <v>52.908587257617732</v>
      </c>
    </row>
    <row r="43" spans="2:6" ht="15.75" customHeight="1" thickTop="1" x14ac:dyDescent="0.25">
      <c r="B43" s="186" t="s">
        <v>46</v>
      </c>
      <c r="C43" s="187"/>
      <c r="D43" s="31">
        <v>427</v>
      </c>
      <c r="E43" s="31">
        <v>379</v>
      </c>
      <c r="F43" s="32">
        <f t="shared" si="1"/>
        <v>88.758782201405154</v>
      </c>
    </row>
    <row r="44" spans="2:6" ht="15" customHeight="1" x14ac:dyDescent="0.25">
      <c r="B44" s="164" t="s">
        <v>72</v>
      </c>
      <c r="C44" s="165"/>
      <c r="D44" s="61">
        <v>533</v>
      </c>
      <c r="E44" s="63" t="s">
        <v>90</v>
      </c>
      <c r="F44" s="64" t="s">
        <v>71</v>
      </c>
    </row>
    <row r="45" spans="2:6" ht="15" customHeight="1" x14ac:dyDescent="0.25">
      <c r="B45" s="150" t="s">
        <v>47</v>
      </c>
      <c r="C45" s="151"/>
      <c r="D45" s="31">
        <v>484</v>
      </c>
      <c r="E45" s="31">
        <v>97</v>
      </c>
      <c r="F45" s="32">
        <f>SUM(E45/D45*100)</f>
        <v>20.041322314049587</v>
      </c>
    </row>
    <row r="46" spans="2:6" ht="15" customHeight="1" x14ac:dyDescent="0.25">
      <c r="B46" s="166" t="s">
        <v>73</v>
      </c>
      <c r="C46" s="167"/>
      <c r="D46" s="62">
        <v>1003</v>
      </c>
      <c r="E46" s="74" t="s">
        <v>90</v>
      </c>
      <c r="F46" s="75" t="s">
        <v>71</v>
      </c>
    </row>
    <row r="47" spans="2:6" ht="15.75" customHeight="1" thickBot="1" x14ac:dyDescent="0.3">
      <c r="B47" s="168" t="s">
        <v>48</v>
      </c>
      <c r="C47" s="169"/>
      <c r="D47" s="15">
        <v>2467</v>
      </c>
      <c r="E47" s="15">
        <v>1013</v>
      </c>
      <c r="F47" s="16">
        <f>SUM(E47/D47*100)</f>
        <v>41.062018646128898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62</v>
      </c>
    </row>
    <row r="50" spans="2:6" ht="15.75" thickBot="1" x14ac:dyDescent="0.3">
      <c r="B50" s="178" t="s">
        <v>89</v>
      </c>
      <c r="C50" s="179"/>
      <c r="D50" s="65">
        <f>SUM(D39:D42)</f>
        <v>20132</v>
      </c>
      <c r="E50" s="65">
        <f>SUM(E39:E42)</f>
        <v>10450</v>
      </c>
      <c r="F50" s="66">
        <f>SUM(E50/D50*100)</f>
        <v>51.90741108682694</v>
      </c>
    </row>
    <row r="51" spans="2:6" ht="15.75" thickBot="1" x14ac:dyDescent="0.3">
      <c r="B51" s="6" t="s">
        <v>74</v>
      </c>
    </row>
    <row r="52" spans="2:6" ht="15.75" customHeight="1" thickBot="1" x14ac:dyDescent="0.3">
      <c r="B52" s="162" t="s">
        <v>75</v>
      </c>
      <c r="C52" s="163"/>
      <c r="D52" s="67">
        <f>SUM(D22,D24:D25,D32,D34)</f>
        <v>631</v>
      </c>
      <c r="E52" s="67">
        <f>SUM(E22,E24:E25,E32,E34)</f>
        <v>630</v>
      </c>
      <c r="F52" s="68">
        <f>SUM(E52/D52*100)</f>
        <v>99.841521394611732</v>
      </c>
    </row>
    <row r="53" spans="2:6" ht="15.75" customHeight="1" thickBot="1" x14ac:dyDescent="0.3">
      <c r="B53" s="162" t="s">
        <v>88</v>
      </c>
      <c r="C53" s="163"/>
      <c r="D53" s="67">
        <f>SUM(D22,D24:D25)</f>
        <v>532</v>
      </c>
      <c r="E53" s="67">
        <f>SUM(E22,E24:E25)</f>
        <v>531</v>
      </c>
      <c r="F53" s="68">
        <f>SUM(E53/D53*100)</f>
        <v>99.812030075187977</v>
      </c>
    </row>
    <row r="54" spans="2:6" x14ac:dyDescent="0.25">
      <c r="B54" s="4" t="s">
        <v>95</v>
      </c>
    </row>
    <row r="55" spans="2:6" ht="17.25" x14ac:dyDescent="0.25">
      <c r="B55" s="105" t="s">
        <v>93</v>
      </c>
      <c r="C55" s="4" t="s">
        <v>81</v>
      </c>
    </row>
    <row r="56" spans="2:6" ht="17.25" x14ac:dyDescent="0.25">
      <c r="B56" s="105">
        <v>2</v>
      </c>
      <c r="C56" s="4" t="s">
        <v>80</v>
      </c>
    </row>
    <row r="57" spans="2:6" ht="17.25" x14ac:dyDescent="0.25">
      <c r="B57" s="105">
        <v>3</v>
      </c>
      <c r="C57" s="4" t="s">
        <v>64</v>
      </c>
    </row>
    <row r="58" spans="2:6" ht="17.25" x14ac:dyDescent="0.25">
      <c r="B58" s="105">
        <v>4</v>
      </c>
      <c r="C58" s="4" t="s">
        <v>65</v>
      </c>
    </row>
    <row r="59" spans="2:6" ht="17.25" x14ac:dyDescent="0.25">
      <c r="B59" s="105">
        <v>5</v>
      </c>
      <c r="C59" s="4" t="s">
        <v>66</v>
      </c>
    </row>
    <row r="60" spans="2:6" x14ac:dyDescent="0.25">
      <c r="C60" s="69" t="s">
        <v>82</v>
      </c>
    </row>
    <row r="61" spans="2:6" x14ac:dyDescent="0.25">
      <c r="C61" s="69" t="s">
        <v>83</v>
      </c>
    </row>
    <row r="62" spans="2:6" x14ac:dyDescent="0.25">
      <c r="C62" s="4" t="s">
        <v>84</v>
      </c>
    </row>
  </sheetData>
  <mergeCells count="30"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  <mergeCell ref="B13:C13"/>
    <mergeCell ref="B14:C14"/>
    <mergeCell ref="B18:C18"/>
    <mergeCell ref="B19:B30"/>
    <mergeCell ref="B41:C41"/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</mergeCells>
  <printOptions horizontalCentered="1" verticalCentered="1"/>
  <pageMargins left="0" right="0" top="0" bottom="0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G63"/>
  <sheetViews>
    <sheetView zoomScale="130" zoomScaleNormal="13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16384" width="9.140625" style="3"/>
  </cols>
  <sheetData>
    <row r="1" spans="2:7" ht="13.5" thickBot="1" x14ac:dyDescent="0.25">
      <c r="B1" s="45" t="s">
        <v>68</v>
      </c>
      <c r="C1" s="4"/>
      <c r="D1" s="4"/>
      <c r="E1" s="4"/>
      <c r="F1" s="4"/>
      <c r="G1" s="4"/>
    </row>
    <row r="2" spans="2:7" ht="13.5" thickTop="1" x14ac:dyDescent="0.2">
      <c r="B2" s="192" t="s">
        <v>16</v>
      </c>
      <c r="C2" s="193"/>
      <c r="D2" s="188" t="s">
        <v>17</v>
      </c>
      <c r="E2" s="193"/>
      <c r="F2" s="188" t="s">
        <v>19</v>
      </c>
      <c r="G2" s="189"/>
    </row>
    <row r="3" spans="2:7" ht="13.5" thickBot="1" x14ac:dyDescent="0.25">
      <c r="B3" s="194"/>
      <c r="C3" s="195"/>
      <c r="D3" s="190" t="s">
        <v>18</v>
      </c>
      <c r="E3" s="198"/>
      <c r="F3" s="190" t="s">
        <v>20</v>
      </c>
      <c r="G3" s="191"/>
    </row>
    <row r="4" spans="2:7" ht="13.5" thickBot="1" x14ac:dyDescent="0.25">
      <c r="B4" s="196"/>
      <c r="C4" s="197"/>
      <c r="D4" s="46" t="s">
        <v>12</v>
      </c>
      <c r="E4" s="46" t="s">
        <v>13</v>
      </c>
      <c r="F4" s="46" t="s">
        <v>12</v>
      </c>
      <c r="G4" s="47" t="s">
        <v>13</v>
      </c>
    </row>
    <row r="5" spans="2:7" ht="17.25" customHeight="1" thickTop="1" thickBot="1" x14ac:dyDescent="0.25">
      <c r="B5" s="141" t="s">
        <v>59</v>
      </c>
      <c r="C5" s="142"/>
      <c r="D5" s="9">
        <f>SUM('b.ogół-do 30 r.ż.'!E6)</f>
        <v>77904</v>
      </c>
      <c r="E5" s="9">
        <f>SUM('w tym kobiety'!E4)</f>
        <v>37680</v>
      </c>
      <c r="F5" s="88">
        <v>45916</v>
      </c>
      <c r="G5" s="88">
        <v>21421</v>
      </c>
    </row>
    <row r="6" spans="2:7" ht="13.5" thickTop="1" x14ac:dyDescent="0.2">
      <c r="B6" s="143"/>
      <c r="C6" s="11" t="s">
        <v>21</v>
      </c>
      <c r="D6" s="12">
        <f>SUM('b.ogół-do 30 r.ż.'!E7)</f>
        <v>19585</v>
      </c>
      <c r="E6" s="12">
        <f>SUM('w tym kobiety'!E5)</f>
        <v>9692</v>
      </c>
      <c r="F6" s="48">
        <v>15680</v>
      </c>
      <c r="G6" s="48">
        <v>7617</v>
      </c>
    </row>
    <row r="7" spans="2:7" ht="13.5" thickBot="1" x14ac:dyDescent="0.25">
      <c r="B7" s="144"/>
      <c r="C7" s="14" t="s">
        <v>22</v>
      </c>
      <c r="D7" s="15">
        <f>SUM('b.ogół-do 30 r.ż.'!E8)</f>
        <v>58319</v>
      </c>
      <c r="E7" s="15">
        <f>SUM('w tym kobiety'!E6)</f>
        <v>27988</v>
      </c>
      <c r="F7" s="49">
        <v>30236</v>
      </c>
      <c r="G7" s="49">
        <v>13804</v>
      </c>
    </row>
    <row r="8" spans="2:7" ht="13.5" customHeight="1" thickTop="1" x14ac:dyDescent="0.2">
      <c r="B8" s="145" t="s">
        <v>60</v>
      </c>
      <c r="C8" s="11" t="s">
        <v>23</v>
      </c>
      <c r="D8" s="12">
        <f>SUM('b.ogół-do 30 r.ż.'!E9)</f>
        <v>44</v>
      </c>
      <c r="E8" s="12">
        <f>SUM('w tym kobiety'!E7)</f>
        <v>19</v>
      </c>
      <c r="F8" s="48">
        <v>24</v>
      </c>
      <c r="G8" s="48">
        <v>10</v>
      </c>
    </row>
    <row r="9" spans="2:7" x14ac:dyDescent="0.2">
      <c r="B9" s="146"/>
      <c r="C9" s="17" t="s">
        <v>24</v>
      </c>
      <c r="D9" s="18">
        <f>SUM('b.ogół-do 30 r.ż.'!E10)</f>
        <v>267</v>
      </c>
      <c r="E9" s="18">
        <f>SUM('w tym kobiety'!E8)</f>
        <v>164</v>
      </c>
      <c r="F9" s="50">
        <v>105</v>
      </c>
      <c r="G9" s="50">
        <v>54</v>
      </c>
    </row>
    <row r="10" spans="2:7" x14ac:dyDescent="0.2">
      <c r="B10" s="146"/>
      <c r="C10" s="17" t="s">
        <v>25</v>
      </c>
      <c r="D10" s="18">
        <f>SUM('b.ogół-do 30 r.ż.'!E11)</f>
        <v>8771</v>
      </c>
      <c r="E10" s="18">
        <f>SUM('w tym kobiety'!E9)</f>
        <v>5926</v>
      </c>
      <c r="F10" s="50">
        <v>4874</v>
      </c>
      <c r="G10" s="50">
        <v>3112</v>
      </c>
    </row>
    <row r="11" spans="2:7" x14ac:dyDescent="0.2">
      <c r="B11" s="146"/>
      <c r="C11" s="17" t="s">
        <v>26</v>
      </c>
      <c r="D11" s="18">
        <f>SUM('b.ogół-do 30 r.ż.'!E12)</f>
        <v>5</v>
      </c>
      <c r="E11" s="18">
        <f>SUM('w tym kobiety'!E10)</f>
        <v>3</v>
      </c>
      <c r="F11" s="50">
        <v>2</v>
      </c>
      <c r="G11" s="50">
        <v>1</v>
      </c>
    </row>
    <row r="12" spans="2:7" x14ac:dyDescent="0.2">
      <c r="B12" s="146"/>
      <c r="C12" s="17" t="s">
        <v>27</v>
      </c>
      <c r="D12" s="18">
        <f>SUM('b.ogół-do 30 r.ż.'!E13)</f>
        <v>1893</v>
      </c>
      <c r="E12" s="18">
        <f>SUM('w tym kobiety'!E11)</f>
        <v>409</v>
      </c>
      <c r="F12" s="50">
        <v>1052</v>
      </c>
      <c r="G12" s="50">
        <v>184</v>
      </c>
    </row>
    <row r="13" spans="2:7" ht="13.5" thickBot="1" x14ac:dyDescent="0.25">
      <c r="B13" s="147"/>
      <c r="C13" s="20" t="s">
        <v>28</v>
      </c>
      <c r="D13" s="21">
        <f>SUM('b.ogół-do 30 r.ż.'!E14)</f>
        <v>98</v>
      </c>
      <c r="E13" s="21">
        <f>SUM('w tym kobiety'!E12)</f>
        <v>59</v>
      </c>
      <c r="F13" s="53">
        <v>33</v>
      </c>
      <c r="G13" s="53">
        <v>14</v>
      </c>
    </row>
    <row r="14" spans="2:7" ht="20.25" customHeight="1" thickTop="1" x14ac:dyDescent="0.2">
      <c r="B14" s="148" t="s">
        <v>61</v>
      </c>
      <c r="C14" s="149"/>
      <c r="D14" s="23">
        <f>SUM('b.ogół-do 30 r.ż.'!E15)</f>
        <v>83520</v>
      </c>
      <c r="E14" s="23">
        <f>SUM('w tym kobiety'!E13)</f>
        <v>39797</v>
      </c>
      <c r="F14" s="89">
        <v>47739</v>
      </c>
      <c r="G14" s="89">
        <v>21851</v>
      </c>
    </row>
    <row r="15" spans="2:7" ht="14.25" customHeight="1" thickBot="1" x14ac:dyDescent="0.25">
      <c r="B15" s="137" t="s">
        <v>29</v>
      </c>
      <c r="C15" s="138"/>
      <c r="D15" s="76">
        <f>SUM('b.ogół-do 30 r.ż.'!E16)</f>
        <v>42089</v>
      </c>
      <c r="E15" s="76">
        <f>SUM('w tym kobiety'!E14)</f>
        <v>20142</v>
      </c>
      <c r="F15" s="90">
        <v>22074</v>
      </c>
      <c r="G15" s="90">
        <v>9834</v>
      </c>
    </row>
    <row r="16" spans="2:7" ht="14.25" customHeight="1" thickTop="1" thickBot="1" x14ac:dyDescent="0.25">
      <c r="B16" s="139" t="s">
        <v>30</v>
      </c>
      <c r="C16" s="140"/>
      <c r="D16" s="25">
        <f>SUM('b.ogół-do 30 r.ż.'!E17)</f>
        <v>31765</v>
      </c>
      <c r="E16" s="25">
        <f>SUM('w tym kobiety'!E15)</f>
        <v>15452</v>
      </c>
      <c r="F16" s="51">
        <v>17115</v>
      </c>
      <c r="G16" s="51">
        <v>7824</v>
      </c>
    </row>
    <row r="17" spans="2:7" x14ac:dyDescent="0.2">
      <c r="B17" s="154"/>
      <c r="C17" s="27" t="s">
        <v>31</v>
      </c>
      <c r="D17" s="28">
        <f>SUM('b.ogół-do 30 r.ż.'!E18)</f>
        <v>669</v>
      </c>
      <c r="E17" s="28">
        <f>SUM('w tym kobiety'!E16)</f>
        <v>184</v>
      </c>
      <c r="F17" s="52">
        <v>299</v>
      </c>
      <c r="G17" s="52">
        <v>63</v>
      </c>
    </row>
    <row r="18" spans="2:7" ht="13.5" thickBot="1" x14ac:dyDescent="0.25">
      <c r="B18" s="155"/>
      <c r="C18" s="30" t="s">
        <v>32</v>
      </c>
      <c r="D18" s="31">
        <f>SUM('b.ogół-do 30 r.ż.'!E19)</f>
        <v>2971</v>
      </c>
      <c r="E18" s="31">
        <f>SUM('w tym kobiety'!E17)</f>
        <v>1478</v>
      </c>
      <c r="F18" s="91">
        <v>1707</v>
      </c>
      <c r="G18" s="91">
        <v>807</v>
      </c>
    </row>
    <row r="19" spans="2:7" ht="13.5" customHeight="1" thickBot="1" x14ac:dyDescent="0.25">
      <c r="B19" s="156" t="s">
        <v>33</v>
      </c>
      <c r="C19" s="157"/>
      <c r="D19" s="33">
        <f>SUM('b.ogół-do 30 r.ż.'!E20)</f>
        <v>10324</v>
      </c>
      <c r="E19" s="33">
        <f>SUM('w tym kobiety'!E18)</f>
        <v>4690</v>
      </c>
      <c r="F19" s="92">
        <v>4959</v>
      </c>
      <c r="G19" s="92">
        <v>2010</v>
      </c>
    </row>
    <row r="20" spans="2:7" x14ac:dyDescent="0.2">
      <c r="B20" s="154"/>
      <c r="C20" s="27" t="s">
        <v>34</v>
      </c>
      <c r="D20" s="28">
        <f>SUM('b.ogół-do 30 r.ż.'!E21)</f>
        <v>1187</v>
      </c>
      <c r="E20" s="28">
        <f>SUM('w tym kobiety'!E19)</f>
        <v>675</v>
      </c>
      <c r="F20" s="52">
        <v>529</v>
      </c>
      <c r="G20" s="52">
        <v>265</v>
      </c>
    </row>
    <row r="21" spans="2:7" x14ac:dyDescent="0.2">
      <c r="B21" s="155"/>
      <c r="C21" s="17" t="s">
        <v>35</v>
      </c>
      <c r="D21" s="18">
        <f>SUM('b.ogół-do 30 r.ż.'!E22)</f>
        <v>602</v>
      </c>
      <c r="E21" s="18">
        <f>SUM('w tym kobiety'!E20)</f>
        <v>371</v>
      </c>
      <c r="F21" s="50">
        <v>212</v>
      </c>
      <c r="G21" s="50">
        <v>111</v>
      </c>
    </row>
    <row r="22" spans="2:7" x14ac:dyDescent="0.2">
      <c r="B22" s="155"/>
      <c r="C22" s="17" t="s">
        <v>36</v>
      </c>
      <c r="D22" s="18">
        <f>SUM('b.ogół-do 30 r.ż.'!E23)</f>
        <v>1674</v>
      </c>
      <c r="E22" s="18">
        <f>SUM('w tym kobiety'!E21)</f>
        <v>561</v>
      </c>
      <c r="F22" s="50">
        <v>646</v>
      </c>
      <c r="G22" s="50">
        <v>183</v>
      </c>
    </row>
    <row r="23" spans="2:7" ht="13.5" x14ac:dyDescent="0.2">
      <c r="B23" s="155"/>
      <c r="C23" s="56" t="s">
        <v>76</v>
      </c>
      <c r="D23" s="57">
        <f>SUM('b.ogół-do 30 r.ż.'!E24)</f>
        <v>10</v>
      </c>
      <c r="E23" s="57">
        <f>SUM('w tym kobiety'!E22)</f>
        <v>0</v>
      </c>
      <c r="F23" s="93">
        <v>3</v>
      </c>
      <c r="G23" s="93">
        <v>0</v>
      </c>
    </row>
    <row r="24" spans="2:7" x14ac:dyDescent="0.2">
      <c r="B24" s="155"/>
      <c r="C24" s="17" t="s">
        <v>37</v>
      </c>
      <c r="D24" s="18">
        <f>SUM('b.ogół-do 30 r.ż.'!E25)</f>
        <v>1425</v>
      </c>
      <c r="E24" s="18">
        <f>SUM('w tym kobiety'!E23)</f>
        <v>529</v>
      </c>
      <c r="F24" s="50">
        <v>848</v>
      </c>
      <c r="G24" s="50">
        <v>281</v>
      </c>
    </row>
    <row r="25" spans="2:7" ht="13.5" x14ac:dyDescent="0.2">
      <c r="B25" s="155"/>
      <c r="C25" s="56" t="s">
        <v>77</v>
      </c>
      <c r="D25" s="57">
        <f>SUM('b.ogół-do 30 r.ż.'!E26)</f>
        <v>937</v>
      </c>
      <c r="E25" s="57">
        <f>SUM('w tym kobiety'!E24)</f>
        <v>465</v>
      </c>
      <c r="F25" s="93">
        <v>359</v>
      </c>
      <c r="G25" s="93">
        <v>184</v>
      </c>
    </row>
    <row r="26" spans="2:7" ht="12.75" customHeight="1" x14ac:dyDescent="0.2">
      <c r="B26" s="155"/>
      <c r="C26" s="56" t="s">
        <v>78</v>
      </c>
      <c r="D26" s="57">
        <f>SUM('b.ogół-do 30 r.ż.'!E27)</f>
        <v>109</v>
      </c>
      <c r="E26" s="57">
        <f>SUM('w tym kobiety'!E25)</f>
        <v>66</v>
      </c>
      <c r="F26" s="93">
        <v>48</v>
      </c>
      <c r="G26" s="93">
        <v>25</v>
      </c>
    </row>
    <row r="27" spans="2:7" x14ac:dyDescent="0.2">
      <c r="B27" s="155"/>
      <c r="C27" s="35" t="s">
        <v>38</v>
      </c>
      <c r="D27" s="36">
        <f>SUM('b.ogół-do 30 r.ż.'!E28)</f>
        <v>0</v>
      </c>
      <c r="E27" s="36">
        <f>SUM('w tym kobiety'!E26)</f>
        <v>0</v>
      </c>
      <c r="F27" s="94">
        <v>0</v>
      </c>
      <c r="G27" s="94">
        <v>0</v>
      </c>
    </row>
    <row r="28" spans="2:7" ht="16.5" customHeight="1" x14ac:dyDescent="0.2">
      <c r="B28" s="155"/>
      <c r="C28" s="35" t="s">
        <v>50</v>
      </c>
      <c r="D28" s="36">
        <f>SUM('b.ogół-do 30 r.ż.'!E29)</f>
        <v>0</v>
      </c>
      <c r="E28" s="36">
        <f>SUM('w tym kobiety'!E27)</f>
        <v>0</v>
      </c>
      <c r="F28" s="94">
        <v>0</v>
      </c>
      <c r="G28" s="94">
        <v>0</v>
      </c>
    </row>
    <row r="29" spans="2:7" ht="15.75" customHeight="1" x14ac:dyDescent="0.2">
      <c r="B29" s="155"/>
      <c r="C29" s="35" t="s">
        <v>51</v>
      </c>
      <c r="D29" s="36">
        <f>SUM('b.ogół-do 30 r.ż.'!E30)</f>
        <v>21</v>
      </c>
      <c r="E29" s="36">
        <f>SUM('w tym kobiety'!E28)</f>
        <v>12</v>
      </c>
      <c r="F29" s="94">
        <v>12</v>
      </c>
      <c r="G29" s="94">
        <v>8</v>
      </c>
    </row>
    <row r="30" spans="2:7" ht="33.75" customHeight="1" x14ac:dyDescent="0.2">
      <c r="B30" s="155"/>
      <c r="C30" s="70" t="s">
        <v>79</v>
      </c>
      <c r="D30" s="71">
        <f>SUM('b.ogół-do 30 r.ż.'!E31)</f>
        <v>0</v>
      </c>
      <c r="E30" s="72">
        <f>SUM('w tym kobiety'!E29)</f>
        <v>0</v>
      </c>
      <c r="F30" s="95" t="s">
        <v>90</v>
      </c>
      <c r="G30" s="95" t="s">
        <v>90</v>
      </c>
    </row>
    <row r="31" spans="2:7" ht="12.75" customHeight="1" thickBot="1" x14ac:dyDescent="0.25">
      <c r="B31" s="144"/>
      <c r="C31" s="20" t="s">
        <v>39</v>
      </c>
      <c r="D31" s="21">
        <f>SUM('b.ogół-do 30 r.ż.'!E32)</f>
        <v>4369</v>
      </c>
      <c r="E31" s="21">
        <f>SUM('w tym kobiety'!E30)</f>
        <v>2011</v>
      </c>
      <c r="F31" s="53">
        <v>2305</v>
      </c>
      <c r="G31" s="53">
        <v>953</v>
      </c>
    </row>
    <row r="32" spans="2:7" ht="15" customHeight="1" thickTop="1" x14ac:dyDescent="0.2">
      <c r="B32" s="158" t="s">
        <v>87</v>
      </c>
      <c r="C32" s="159"/>
      <c r="D32" s="78">
        <f>SUM('b.ogół-do 30 r.ż.'!E33)</f>
        <v>1920</v>
      </c>
      <c r="E32" s="78">
        <f>SUM('w tym kobiety'!E31)</f>
        <v>415</v>
      </c>
      <c r="F32" s="96">
        <v>1069</v>
      </c>
      <c r="G32" s="96">
        <v>186</v>
      </c>
    </row>
    <row r="33" spans="2:7" ht="15.75" customHeight="1" x14ac:dyDescent="0.2">
      <c r="B33" s="160" t="s">
        <v>85</v>
      </c>
      <c r="C33" s="161"/>
      <c r="D33" s="59">
        <f>SUM('b.ogół-do 30 r.ż.'!E34)</f>
        <v>352</v>
      </c>
      <c r="E33" s="59">
        <f>SUM('w tym kobiety'!E32)</f>
        <v>29</v>
      </c>
      <c r="F33" s="97">
        <v>217</v>
      </c>
      <c r="G33" s="97">
        <v>16</v>
      </c>
    </row>
    <row r="34" spans="2:7" ht="24.75" customHeight="1" x14ac:dyDescent="0.2">
      <c r="B34" s="152" t="s">
        <v>70</v>
      </c>
      <c r="C34" s="153"/>
      <c r="D34" s="80">
        <f>SUM('b.ogół-do 30 r.ż.'!E35)</f>
        <v>10321</v>
      </c>
      <c r="E34" s="80">
        <f>SUM('w tym kobiety'!E33)</f>
        <v>6930</v>
      </c>
      <c r="F34" s="98">
        <v>6429</v>
      </c>
      <c r="G34" s="98">
        <v>4181</v>
      </c>
    </row>
    <row r="35" spans="2:7" ht="15" customHeight="1" x14ac:dyDescent="0.2">
      <c r="B35" s="160" t="s">
        <v>86</v>
      </c>
      <c r="C35" s="161"/>
      <c r="D35" s="57">
        <f>SUM('b.ogół-do 30 r.ż.'!E36)</f>
        <v>134</v>
      </c>
      <c r="E35" s="57">
        <f>SUM('w tym kobiety'!E34)</f>
        <v>70</v>
      </c>
      <c r="F35" s="93">
        <v>94</v>
      </c>
      <c r="G35" s="93">
        <v>50</v>
      </c>
    </row>
    <row r="36" spans="2:7" ht="17.25" customHeight="1" thickBot="1" x14ac:dyDescent="0.25">
      <c r="B36" s="170" t="s">
        <v>56</v>
      </c>
      <c r="C36" s="171"/>
      <c r="D36" s="82">
        <f>SUM('b.ogół-do 30 r.ż.'!E37)</f>
        <v>4</v>
      </c>
      <c r="E36" s="82">
        <f>SUM('w tym kobiety'!E35)</f>
        <v>2</v>
      </c>
      <c r="F36" s="99">
        <v>4</v>
      </c>
      <c r="G36" s="99">
        <v>2</v>
      </c>
    </row>
    <row r="37" spans="2:7" ht="16.5" customHeight="1" thickTop="1" x14ac:dyDescent="0.2">
      <c r="B37" s="172" t="s">
        <v>40</v>
      </c>
      <c r="C37" s="173"/>
      <c r="D37" s="84">
        <f>SUM('b.ogół-do 30 r.ż.'!E38)</f>
        <v>110</v>
      </c>
      <c r="E37" s="84">
        <f>SUM('w tym kobiety'!E36)</f>
        <v>67</v>
      </c>
      <c r="F37" s="100">
        <v>46</v>
      </c>
      <c r="G37" s="100">
        <v>23</v>
      </c>
    </row>
    <row r="38" spans="2:7" ht="18" customHeight="1" thickBot="1" x14ac:dyDescent="0.25">
      <c r="B38" s="174" t="s">
        <v>52</v>
      </c>
      <c r="C38" s="175"/>
      <c r="D38" s="38">
        <f>SUM('b.ogół-do 30 r.ż.'!E39)</f>
        <v>15</v>
      </c>
      <c r="E38" s="38">
        <f>SUM('w tym kobiety'!E37)</f>
        <v>13</v>
      </c>
      <c r="F38" s="54">
        <v>6</v>
      </c>
      <c r="G38" s="54">
        <v>4</v>
      </c>
    </row>
    <row r="39" spans="2:7" ht="18" customHeight="1" thickTop="1" thickBot="1" x14ac:dyDescent="0.25">
      <c r="B39" s="176" t="s">
        <v>41</v>
      </c>
      <c r="C39" s="177"/>
      <c r="D39" s="76">
        <f>SUM('b.ogół-do 30 r.ż.'!E40)</f>
        <v>494</v>
      </c>
      <c r="E39" s="76">
        <f>SUM('w tym kobiety'!E38)</f>
        <v>302</v>
      </c>
      <c r="F39" s="90">
        <v>319</v>
      </c>
      <c r="G39" s="90">
        <v>187</v>
      </c>
    </row>
    <row r="40" spans="2:7" ht="25.5" customHeight="1" thickTop="1" thickBot="1" x14ac:dyDescent="0.25">
      <c r="B40" s="180" t="s">
        <v>42</v>
      </c>
      <c r="C40" s="181"/>
      <c r="D40" s="40">
        <f>SUM('b.ogół-do 30 r.ż.'!E41)</f>
        <v>2481</v>
      </c>
      <c r="E40" s="40">
        <f>SUM('w tym kobiety'!E39)</f>
        <v>923</v>
      </c>
      <c r="F40" s="101">
        <v>1503</v>
      </c>
      <c r="G40" s="101">
        <v>537</v>
      </c>
    </row>
    <row r="41" spans="2:7" ht="16.5" customHeight="1" thickBot="1" x14ac:dyDescent="0.25">
      <c r="B41" s="182" t="s">
        <v>43</v>
      </c>
      <c r="C41" s="183"/>
      <c r="D41" s="40">
        <f>SUM('b.ogół-do 30 r.ż.'!E42)</f>
        <v>0</v>
      </c>
      <c r="E41" s="40">
        <f>SUM('w tym kobiety'!E40)</f>
        <v>0</v>
      </c>
      <c r="F41" s="101">
        <v>0</v>
      </c>
      <c r="G41" s="101">
        <v>0</v>
      </c>
    </row>
    <row r="42" spans="2:7" ht="15.75" customHeight="1" thickBot="1" x14ac:dyDescent="0.25">
      <c r="B42" s="182" t="s">
        <v>44</v>
      </c>
      <c r="C42" s="183"/>
      <c r="D42" s="40">
        <f>SUM('b.ogół-do 30 r.ż.'!E43)</f>
        <v>17214</v>
      </c>
      <c r="E42" s="40">
        <f>SUM('w tym kobiety'!E41)</f>
        <v>6089</v>
      </c>
      <c r="F42" s="101">
        <v>10456</v>
      </c>
      <c r="G42" s="101">
        <v>3699</v>
      </c>
    </row>
    <row r="43" spans="2:7" ht="14.25" customHeight="1" thickBot="1" x14ac:dyDescent="0.25">
      <c r="B43" s="184" t="s">
        <v>45</v>
      </c>
      <c r="C43" s="185"/>
      <c r="D43" s="42">
        <f>SUM('b.ogół-do 30 r.ż.'!E44)</f>
        <v>6073</v>
      </c>
      <c r="E43" s="42">
        <f>SUM('w tym kobiety'!E42)</f>
        <v>3438</v>
      </c>
      <c r="F43" s="102">
        <v>4120</v>
      </c>
      <c r="G43" s="102">
        <v>2306</v>
      </c>
    </row>
    <row r="44" spans="2:7" ht="18" customHeight="1" thickTop="1" x14ac:dyDescent="0.2">
      <c r="B44" s="186" t="s">
        <v>46</v>
      </c>
      <c r="C44" s="187"/>
      <c r="D44" s="31">
        <f>SUM('b.ogół-do 30 r.ż.'!E45)</f>
        <v>671</v>
      </c>
      <c r="E44" s="31">
        <f>SUM('w tym kobiety'!E43)</f>
        <v>379</v>
      </c>
      <c r="F44" s="91">
        <v>567</v>
      </c>
      <c r="G44" s="91">
        <v>319</v>
      </c>
    </row>
    <row r="45" spans="2:7" ht="18" customHeight="1" x14ac:dyDescent="0.2">
      <c r="B45" s="164" t="s">
        <v>72</v>
      </c>
      <c r="C45" s="165"/>
      <c r="D45" s="61">
        <f>SUM('b.ogół-do 30 r.ż.'!E46)</f>
        <v>0</v>
      </c>
      <c r="E45" s="63">
        <f>SUM('w tym kobiety'!E44)</f>
        <v>0</v>
      </c>
      <c r="F45" s="103" t="s">
        <v>90</v>
      </c>
      <c r="G45" s="103" t="s">
        <v>90</v>
      </c>
    </row>
    <row r="46" spans="2:7" ht="18.75" customHeight="1" x14ac:dyDescent="0.2">
      <c r="B46" s="150" t="s">
        <v>47</v>
      </c>
      <c r="C46" s="151"/>
      <c r="D46" s="31">
        <f>SUM('b.ogół-do 30 r.ż.'!E47)</f>
        <v>172</v>
      </c>
      <c r="E46" s="31">
        <f>SUM('w tym kobiety'!E45)</f>
        <v>97</v>
      </c>
      <c r="F46" s="91">
        <v>104</v>
      </c>
      <c r="G46" s="91">
        <v>59</v>
      </c>
    </row>
    <row r="47" spans="2:7" ht="17.25" customHeight="1" x14ac:dyDescent="0.2">
      <c r="B47" s="166" t="s">
        <v>73</v>
      </c>
      <c r="C47" s="167"/>
      <c r="D47" s="62">
        <f>SUM('b.ogół-do 30 r.ż.'!E48)</f>
        <v>0</v>
      </c>
      <c r="E47" s="74">
        <f>SUM('w tym kobiety'!E46)</f>
        <v>0</v>
      </c>
      <c r="F47" s="104" t="s">
        <v>90</v>
      </c>
      <c r="G47" s="104" t="s">
        <v>90</v>
      </c>
    </row>
    <row r="48" spans="2:7" ht="18" customHeight="1" thickBot="1" x14ac:dyDescent="0.25">
      <c r="B48" s="168" t="s">
        <v>48</v>
      </c>
      <c r="C48" s="169"/>
      <c r="D48" s="15">
        <f>SUM('b.ogół-do 30 r.ż.'!E49)</f>
        <v>1971</v>
      </c>
      <c r="E48" s="15">
        <f>SUM('w tym kobiety'!E47)</f>
        <v>1013</v>
      </c>
      <c r="F48" s="49">
        <v>1048</v>
      </c>
      <c r="G48" s="49">
        <v>518</v>
      </c>
    </row>
    <row r="49" spans="2:7" ht="12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62</v>
      </c>
      <c r="C50" s="5"/>
      <c r="D50" s="5"/>
      <c r="E50" s="5"/>
      <c r="F50" s="5"/>
      <c r="G50" s="5"/>
    </row>
    <row r="51" spans="2:7" ht="13.5" thickBot="1" x14ac:dyDescent="0.25">
      <c r="B51" s="178" t="s">
        <v>89</v>
      </c>
      <c r="C51" s="179"/>
      <c r="D51" s="65">
        <f>SUM(D40:D43)</f>
        <v>25768</v>
      </c>
      <c r="E51" s="65">
        <f>SUM(E40:E43)</f>
        <v>10450</v>
      </c>
      <c r="F51" s="86">
        <f>SUM(F40:F43)</f>
        <v>16079</v>
      </c>
      <c r="G51" s="86">
        <f>SUM(G40:G43)</f>
        <v>6542</v>
      </c>
    </row>
    <row r="52" spans="2:7" ht="15.75" thickBot="1" x14ac:dyDescent="0.3">
      <c r="B52" s="6" t="s">
        <v>74</v>
      </c>
      <c r="C52" s="5"/>
      <c r="D52" s="5"/>
      <c r="E52" s="5"/>
      <c r="F52" s="5"/>
      <c r="G52" s="5"/>
    </row>
    <row r="53" spans="2:7" ht="13.5" thickBot="1" x14ac:dyDescent="0.25">
      <c r="B53" s="162" t="s">
        <v>75</v>
      </c>
      <c r="C53" s="163"/>
      <c r="D53" s="67">
        <f>SUM(D23,D25:D26,D33,D35)</f>
        <v>1542</v>
      </c>
      <c r="E53" s="67">
        <f>SUM(E23,E25:E26,E33,E35)</f>
        <v>630</v>
      </c>
      <c r="F53" s="87">
        <f>SUM(F23,F25:F26,F33,F35)</f>
        <v>721</v>
      </c>
      <c r="G53" s="87">
        <f>SUM(G23,G25:G26,G33,G35)</f>
        <v>275</v>
      </c>
    </row>
    <row r="54" spans="2:7" ht="13.5" thickBot="1" x14ac:dyDescent="0.25">
      <c r="B54" s="162" t="s">
        <v>88</v>
      </c>
      <c r="C54" s="163"/>
      <c r="D54" s="67">
        <f>SUM(D23,D25:D26)</f>
        <v>1056</v>
      </c>
      <c r="E54" s="67">
        <f t="shared" ref="E54:F54" si="0">SUM(E23,E25:E26)</f>
        <v>531</v>
      </c>
      <c r="F54" s="87">
        <f t="shared" si="0"/>
        <v>410</v>
      </c>
      <c r="G54" s="87">
        <f>SUM(G23,G25:G26)</f>
        <v>209</v>
      </c>
    </row>
    <row r="55" spans="2:7" ht="16.5" customHeight="1" x14ac:dyDescent="0.25">
      <c r="B55" s="4" t="s">
        <v>95</v>
      </c>
      <c r="C55" s="4"/>
      <c r="D55" s="5"/>
      <c r="E55" s="5"/>
      <c r="F55" s="5"/>
    </row>
    <row r="56" spans="2:7" ht="16.5" customHeight="1" x14ac:dyDescent="0.25">
      <c r="B56" s="116" t="s">
        <v>93</v>
      </c>
      <c r="C56" s="4" t="s">
        <v>81</v>
      </c>
      <c r="D56" s="5"/>
      <c r="E56" s="5"/>
      <c r="F56" s="5"/>
    </row>
    <row r="57" spans="2:7" ht="15.75" customHeight="1" x14ac:dyDescent="0.25">
      <c r="B57" s="116">
        <v>2</v>
      </c>
      <c r="C57" s="4" t="s">
        <v>80</v>
      </c>
      <c r="D57" s="5"/>
      <c r="E57" s="5"/>
      <c r="F57" s="5"/>
    </row>
    <row r="58" spans="2:7" ht="15" customHeight="1" x14ac:dyDescent="0.25">
      <c r="B58" s="116">
        <v>3</v>
      </c>
      <c r="C58" s="4" t="s">
        <v>64</v>
      </c>
      <c r="D58" s="5"/>
      <c r="E58" s="5"/>
      <c r="F58" s="5"/>
    </row>
    <row r="59" spans="2:7" ht="16.5" customHeight="1" x14ac:dyDescent="0.25">
      <c r="B59" s="116">
        <v>4</v>
      </c>
      <c r="C59" s="4" t="s">
        <v>65</v>
      </c>
      <c r="D59" s="5"/>
      <c r="E59" s="5"/>
      <c r="F59" s="5"/>
    </row>
    <row r="60" spans="2:7" ht="18" customHeight="1" x14ac:dyDescent="0.25">
      <c r="B60" s="116">
        <v>5</v>
      </c>
      <c r="C60" s="4" t="s">
        <v>66</v>
      </c>
      <c r="D60" s="5"/>
      <c r="E60" s="5"/>
      <c r="F60" s="5"/>
    </row>
    <row r="61" spans="2:7" ht="15" x14ac:dyDescent="0.25">
      <c r="B61" s="4"/>
      <c r="C61" s="4" t="s">
        <v>82</v>
      </c>
      <c r="D61" s="5"/>
      <c r="E61" s="5"/>
      <c r="F61" s="5"/>
    </row>
    <row r="62" spans="2:7" ht="15" x14ac:dyDescent="0.25">
      <c r="B62" s="4"/>
      <c r="C62" s="4" t="s">
        <v>83</v>
      </c>
      <c r="D62" s="5"/>
      <c r="E62" s="5"/>
      <c r="F62" s="5"/>
    </row>
    <row r="63" spans="2:7" ht="15" x14ac:dyDescent="0.25">
      <c r="B63" s="4"/>
      <c r="C63" s="4" t="s">
        <v>84</v>
      </c>
      <c r="D63" s="5"/>
      <c r="E63" s="5"/>
      <c r="F63" s="5"/>
    </row>
  </sheetData>
  <mergeCells count="34">
    <mergeCell ref="B47:C47"/>
    <mergeCell ref="B48:C48"/>
    <mergeCell ref="B51:C51"/>
    <mergeCell ref="B53:C53"/>
    <mergeCell ref="B54:C54"/>
    <mergeCell ref="B42:C42"/>
    <mergeCell ref="B43:C43"/>
    <mergeCell ref="B44:C44"/>
    <mergeCell ref="B45:C45"/>
    <mergeCell ref="B46:C4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0:B31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4"/>
  <sheetViews>
    <sheetView zoomScale="160" zoomScaleNormal="160" workbookViewId="0">
      <selection activeCell="B1" sqref="B1"/>
    </sheetView>
  </sheetViews>
  <sheetFormatPr defaultRowHeight="15" x14ac:dyDescent="0.25"/>
  <cols>
    <col min="1" max="1" width="2" style="1" customWidth="1"/>
    <col min="2" max="2" width="23.5703125" style="1" customWidth="1"/>
    <col min="3" max="3" width="7.5703125" style="1" customWidth="1"/>
    <col min="4" max="5" width="8.28515625" style="1" customWidth="1"/>
    <col min="6" max="6" width="8.5703125" style="1" customWidth="1"/>
    <col min="7" max="7" width="8.28515625" style="1" customWidth="1"/>
    <col min="8" max="8" width="8.42578125" style="1" customWidth="1"/>
    <col min="9" max="9" width="8.28515625" style="1" customWidth="1"/>
    <col min="10" max="10" width="9" style="1" customWidth="1"/>
    <col min="11" max="16384" width="9.140625" style="1"/>
  </cols>
  <sheetData>
    <row r="1" spans="2:10" ht="12.75" customHeight="1" thickBot="1" x14ac:dyDescent="0.3">
      <c r="B1" s="45" t="s">
        <v>0</v>
      </c>
      <c r="C1" s="4"/>
      <c r="D1" s="4"/>
      <c r="E1" s="4"/>
      <c r="F1" s="4"/>
      <c r="G1" s="4"/>
      <c r="H1" s="4"/>
      <c r="I1" s="4"/>
      <c r="J1" s="4"/>
    </row>
    <row r="2" spans="2:10" ht="15.75" customHeight="1" thickTop="1" x14ac:dyDescent="0.25">
      <c r="B2" s="106" t="s">
        <v>1</v>
      </c>
      <c r="C2" s="203" t="s">
        <v>3</v>
      </c>
      <c r="D2" s="204"/>
      <c r="E2" s="209"/>
      <c r="F2" s="209"/>
      <c r="G2" s="213" t="s">
        <v>5</v>
      </c>
      <c r="H2" s="214"/>
      <c r="I2" s="214"/>
      <c r="J2" s="215"/>
    </row>
    <row r="3" spans="2:10" ht="22.5" customHeight="1" x14ac:dyDescent="0.25">
      <c r="B3" s="107" t="s">
        <v>2</v>
      </c>
      <c r="C3" s="205"/>
      <c r="D3" s="206"/>
      <c r="E3" s="210" t="s">
        <v>4</v>
      </c>
      <c r="F3" s="210"/>
      <c r="G3" s="216" t="s">
        <v>6</v>
      </c>
      <c r="H3" s="217"/>
      <c r="I3" s="217"/>
      <c r="J3" s="218"/>
    </row>
    <row r="4" spans="2:10" ht="14.25" customHeight="1" x14ac:dyDescent="0.25">
      <c r="B4" s="108"/>
      <c r="C4" s="205"/>
      <c r="D4" s="206"/>
      <c r="E4" s="211"/>
      <c r="F4" s="211"/>
      <c r="G4" s="219" t="s">
        <v>7</v>
      </c>
      <c r="H4" s="220"/>
      <c r="I4" s="220" t="s">
        <v>8</v>
      </c>
      <c r="J4" s="223"/>
    </row>
    <row r="5" spans="2:10" ht="11.25" customHeight="1" thickBot="1" x14ac:dyDescent="0.3">
      <c r="B5" s="108"/>
      <c r="C5" s="207"/>
      <c r="D5" s="208"/>
      <c r="E5" s="212"/>
      <c r="F5" s="212"/>
      <c r="G5" s="221"/>
      <c r="H5" s="222"/>
      <c r="I5" s="222" t="s">
        <v>9</v>
      </c>
      <c r="J5" s="224"/>
    </row>
    <row r="6" spans="2:10" ht="11.25" customHeight="1" thickBot="1" x14ac:dyDescent="0.3">
      <c r="B6" s="108"/>
      <c r="C6" s="199" t="s">
        <v>10</v>
      </c>
      <c r="D6" s="199"/>
      <c r="E6" s="199"/>
      <c r="F6" s="199"/>
      <c r="G6" s="200" t="s">
        <v>11</v>
      </c>
      <c r="H6" s="201"/>
      <c r="I6" s="201"/>
      <c r="J6" s="202"/>
    </row>
    <row r="7" spans="2:10" ht="11.25" customHeight="1" thickBot="1" x14ac:dyDescent="0.3">
      <c r="B7" s="108"/>
      <c r="C7" s="117" t="s">
        <v>12</v>
      </c>
      <c r="D7" s="127" t="s">
        <v>13</v>
      </c>
      <c r="E7" s="127" t="s">
        <v>12</v>
      </c>
      <c r="F7" s="118" t="s">
        <v>13</v>
      </c>
      <c r="G7" s="132" t="s">
        <v>12</v>
      </c>
      <c r="H7" s="133" t="s">
        <v>13</v>
      </c>
      <c r="I7" s="133" t="s">
        <v>12</v>
      </c>
      <c r="J7" s="134" t="s">
        <v>13</v>
      </c>
    </row>
    <row r="8" spans="2:10" ht="31.5" customHeight="1" x14ac:dyDescent="0.25">
      <c r="B8" s="109" t="s">
        <v>7</v>
      </c>
      <c r="C8" s="119">
        <v>149405</v>
      </c>
      <c r="D8" s="128">
        <v>70554</v>
      </c>
      <c r="E8" s="128">
        <v>85617</v>
      </c>
      <c r="F8" s="120">
        <v>40181</v>
      </c>
      <c r="G8" s="119">
        <v>113103</v>
      </c>
      <c r="H8" s="128">
        <v>59336</v>
      </c>
      <c r="I8" s="128">
        <v>13483</v>
      </c>
      <c r="J8" s="120">
        <v>6603</v>
      </c>
    </row>
    <row r="9" spans="2:10" ht="29.25" customHeight="1" x14ac:dyDescent="0.25">
      <c r="B9" s="110" t="s">
        <v>14</v>
      </c>
      <c r="C9" s="121">
        <v>77904</v>
      </c>
      <c r="D9" s="129">
        <v>37680</v>
      </c>
      <c r="E9" s="129">
        <v>42089</v>
      </c>
      <c r="F9" s="122">
        <v>20142</v>
      </c>
      <c r="G9" s="121">
        <v>36189</v>
      </c>
      <c r="H9" s="129">
        <v>19916</v>
      </c>
      <c r="I9" s="129">
        <v>3120</v>
      </c>
      <c r="J9" s="122">
        <v>1721</v>
      </c>
    </row>
    <row r="10" spans="2:10" ht="28.5" customHeight="1" x14ac:dyDescent="0.25">
      <c r="B10" s="110" t="s">
        <v>15</v>
      </c>
      <c r="C10" s="121">
        <v>45916</v>
      </c>
      <c r="D10" s="129">
        <v>21421</v>
      </c>
      <c r="E10" s="129">
        <v>22074</v>
      </c>
      <c r="F10" s="122">
        <v>9834</v>
      </c>
      <c r="G10" s="121">
        <v>17799</v>
      </c>
      <c r="H10" s="129">
        <v>9001</v>
      </c>
      <c r="I10" s="129">
        <v>900</v>
      </c>
      <c r="J10" s="122">
        <v>402</v>
      </c>
    </row>
    <row r="11" spans="2:10" ht="24" customHeight="1" x14ac:dyDescent="0.25">
      <c r="B11" s="111" t="s">
        <v>91</v>
      </c>
      <c r="C11" s="123">
        <f t="shared" ref="C11:J11" si="0">SUM(C9/C8*100)</f>
        <v>52.142833238512765</v>
      </c>
      <c r="D11" s="130">
        <f t="shared" si="0"/>
        <v>53.405901862403269</v>
      </c>
      <c r="E11" s="130">
        <f t="shared" si="0"/>
        <v>49.159629512830392</v>
      </c>
      <c r="F11" s="124">
        <f t="shared" si="0"/>
        <v>50.128170030611486</v>
      </c>
      <c r="G11" s="123">
        <f t="shared" si="0"/>
        <v>31.996498766610966</v>
      </c>
      <c r="H11" s="130">
        <f t="shared" si="0"/>
        <v>33.564783605231227</v>
      </c>
      <c r="I11" s="130">
        <f t="shared" si="0"/>
        <v>23.1402506860491</v>
      </c>
      <c r="J11" s="124">
        <f t="shared" si="0"/>
        <v>26.063910343783132</v>
      </c>
    </row>
    <row r="12" spans="2:10" ht="26.25" customHeight="1" thickBot="1" x14ac:dyDescent="0.3">
      <c r="B12" s="112" t="s">
        <v>92</v>
      </c>
      <c r="C12" s="125">
        <f t="shared" ref="C12:J12" si="1">SUM(C10/C8*100)</f>
        <v>30.732572537733006</v>
      </c>
      <c r="D12" s="131">
        <f t="shared" si="1"/>
        <v>30.361141820449582</v>
      </c>
      <c r="E12" s="131">
        <f t="shared" si="1"/>
        <v>25.782262868355581</v>
      </c>
      <c r="F12" s="126">
        <f t="shared" si="1"/>
        <v>24.474254000647072</v>
      </c>
      <c r="G12" s="125">
        <f t="shared" si="1"/>
        <v>15.736983103896449</v>
      </c>
      <c r="H12" s="131">
        <f t="shared" si="1"/>
        <v>15.169542941890251</v>
      </c>
      <c r="I12" s="131">
        <f t="shared" si="1"/>
        <v>6.675072313283394</v>
      </c>
      <c r="J12" s="126">
        <f t="shared" si="1"/>
        <v>6.088141753748296</v>
      </c>
    </row>
    <row r="13" spans="2:10" ht="12.75" customHeight="1" thickTop="1" x14ac:dyDescent="0.25">
      <c r="B13" s="113" t="s">
        <v>96</v>
      </c>
    </row>
    <row r="14" spans="2:10" ht="13.5" customHeight="1" x14ac:dyDescent="0.25">
      <c r="B14" s="113" t="s">
        <v>97</v>
      </c>
    </row>
  </sheetData>
  <mergeCells count="12">
    <mergeCell ref="C6:F6"/>
    <mergeCell ref="G6:J6"/>
    <mergeCell ref="C2:D5"/>
    <mergeCell ref="E2:F2"/>
    <mergeCell ref="E3:F3"/>
    <mergeCell ref="E4:F4"/>
    <mergeCell ref="E5:F5"/>
    <mergeCell ref="G2:J2"/>
    <mergeCell ref="G3:J3"/>
    <mergeCell ref="G4:H5"/>
    <mergeCell ref="I4:J4"/>
    <mergeCell ref="I5:J5"/>
  </mergeCells>
  <printOptions horizontalCentered="1" verticalCentered="1"/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b.ogół-do 30 r.ż.</vt:lpstr>
      <vt:lpstr>w tym kobiety</vt:lpstr>
      <vt:lpstr>akt.for. 30 25</vt:lpstr>
      <vt:lpstr>bezr 30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2018-02-13T11:47:37Z</cp:lastPrinted>
  <dcterms:created xsi:type="dcterms:W3CDTF">2017-09-15T11:17:22Z</dcterms:created>
  <dcterms:modified xsi:type="dcterms:W3CDTF">2018-02-22T14:35:24Z</dcterms:modified>
</cp:coreProperties>
</file>