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27795" windowHeight="12375"/>
  </bookViews>
  <sheets>
    <sheet name="b.ogół-do 30 r.ż." sheetId="4" r:id="rId1"/>
    <sheet name="w tym kobiety" sheetId="6" r:id="rId2"/>
    <sheet name="akt.for. 30 25" sheetId="2" r:id="rId3"/>
    <sheet name="bezr 30 25" sheetId="1" r:id="rId4"/>
  </sheets>
  <calcPr calcId="145621"/>
</workbook>
</file>

<file path=xl/calcChain.xml><?xml version="1.0" encoding="utf-8"?>
<calcChain xmlns="http://schemas.openxmlformats.org/spreadsheetml/2006/main">
  <c r="D55" i="4" l="1"/>
  <c r="D54" i="4"/>
  <c r="D52" i="4"/>
  <c r="F6" i="4" l="1"/>
  <c r="F7" i="4"/>
  <c r="F8" i="4"/>
  <c r="F9" i="4"/>
  <c r="F10" i="4"/>
  <c r="F11" i="4"/>
  <c r="F12" i="4"/>
  <c r="F13" i="4"/>
  <c r="F14" i="4"/>
  <c r="F15" i="4"/>
  <c r="E50" i="6" l="1"/>
  <c r="E52" i="6"/>
  <c r="E53" i="6"/>
  <c r="E52" i="4" l="1"/>
  <c r="F49" i="4"/>
  <c r="F47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0" i="4"/>
  <c r="F29" i="4"/>
  <c r="F28" i="4"/>
  <c r="F27" i="4"/>
  <c r="F26" i="4"/>
  <c r="F24" i="4"/>
  <c r="D53" i="6"/>
  <c r="D52" i="6"/>
  <c r="D50" i="6"/>
  <c r="F50" i="6" s="1"/>
  <c r="F47" i="6"/>
  <c r="F45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7" i="6"/>
  <c r="F28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G51" i="2"/>
  <c r="G53" i="2"/>
  <c r="F53" i="2"/>
  <c r="G54" i="2"/>
  <c r="F54" i="2"/>
  <c r="F51" i="2"/>
  <c r="F52" i="4" l="1"/>
  <c r="C12" i="1"/>
  <c r="C11" i="1"/>
  <c r="D12" i="1"/>
  <c r="D11" i="1"/>
  <c r="E12" i="1"/>
  <c r="E11" i="1"/>
  <c r="F12" i="1"/>
  <c r="F11" i="1"/>
  <c r="G12" i="1"/>
  <c r="G11" i="1"/>
  <c r="H12" i="1"/>
  <c r="H11" i="1"/>
  <c r="I12" i="1"/>
  <c r="I11" i="1"/>
  <c r="J12" i="1"/>
  <c r="J11" i="1"/>
  <c r="E48" i="2" l="1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E5" i="2"/>
  <c r="D5" i="2"/>
  <c r="F53" i="6"/>
  <c r="F52" i="6"/>
  <c r="E55" i="4"/>
  <c r="E54" i="4"/>
  <c r="E51" i="2" l="1"/>
  <c r="E54" i="2"/>
  <c r="E53" i="2"/>
  <c r="D51" i="2"/>
  <c r="D53" i="2"/>
  <c r="D54" i="2"/>
  <c r="F55" i="4"/>
  <c r="F54" i="4"/>
  <c r="F25" i="4" l="1"/>
  <c r="F23" i="4"/>
  <c r="F22" i="4"/>
  <c r="F21" i="4"/>
  <c r="F20" i="4"/>
  <c r="F19" i="4"/>
  <c r="F18" i="4"/>
  <c r="F17" i="4"/>
  <c r="F16" i="4"/>
</calcChain>
</file>

<file path=xl/sharedStrings.xml><?xml version="1.0" encoding="utf-8"?>
<sst xmlns="http://schemas.openxmlformats.org/spreadsheetml/2006/main" count="248" uniqueCount="99">
  <si>
    <t>Rejestrowane Bezrobocie w PUP wśród osób młodych do 30 roku życia</t>
  </si>
  <si>
    <t>Osoby</t>
  </si>
  <si>
    <t>bezrobotne</t>
  </si>
  <si>
    <t>Bezrobotni zarejestrowani</t>
  </si>
  <si>
    <t>Bezrobotni, którzy podjęli pracę</t>
  </si>
  <si>
    <t>Bezrobotni</t>
  </si>
  <si>
    <t>zarejestrowani (średnia)</t>
  </si>
  <si>
    <t>Ogółem</t>
  </si>
  <si>
    <t>Z ogółem:</t>
  </si>
  <si>
    <t>z prawem do zasiłku</t>
  </si>
  <si>
    <t>w okresie sprawozdawczym*</t>
  </si>
  <si>
    <t>w końcu okresu sprawozdawczego**</t>
  </si>
  <si>
    <t>razem</t>
  </si>
  <si>
    <t>kobiety</t>
  </si>
  <si>
    <t>do 30 roku życia</t>
  </si>
  <si>
    <t>w tym do 25 roku życia</t>
  </si>
  <si>
    <t>Wyszczególnienie</t>
  </si>
  <si>
    <t>do 30 roku</t>
  </si>
  <si>
    <t>życia</t>
  </si>
  <si>
    <t>w tym do 25</t>
  </si>
  <si>
    <t>roku życia</t>
  </si>
  <si>
    <t xml:space="preserve">  - po raz pierwszy</t>
  </si>
  <si>
    <t xml:space="preserve">  - po raz kolejny</t>
  </si>
  <si>
    <t>po  ukończeniu  prac  interwencyjnych</t>
  </si>
  <si>
    <t>po  ukończeniu  robót  publicznych</t>
  </si>
  <si>
    <t>po stażu</t>
  </si>
  <si>
    <t>po odbyciu przygotowania zawodowego dorosłych</t>
  </si>
  <si>
    <t>po szkoleniu</t>
  </si>
  <si>
    <t>po pracach społecznie użytecznych</t>
  </si>
  <si>
    <t>z powodu podjęcia pracy</t>
  </si>
  <si>
    <t xml:space="preserve">  Niesubsydiowanej</t>
  </si>
  <si>
    <t>z pracy niesubsydiowanej: podjęcie działalności gospodarczej</t>
  </si>
  <si>
    <t xml:space="preserve">z pracy niesubsydiowanej: pracy sezonowej </t>
  </si>
  <si>
    <t xml:space="preserve">  Subsydiowanej</t>
  </si>
  <si>
    <t>z pracy subsydiowanej: prac interwencyjnych</t>
  </si>
  <si>
    <t>z pracy subsydiowanej: robót publicznych</t>
  </si>
  <si>
    <t>z pracy subsydiowanej: podjęcia działalności gospodarczej</t>
  </si>
  <si>
    <t>z pracy subsydiowanej: w ramach refundacji pracodawcy kosztów zatrudnienia osoby bezrobotnej</t>
  </si>
  <si>
    <t>z pracy subsydiowanej: podjęcia pracy w ramach świadczenia aktywizacyjnego</t>
  </si>
  <si>
    <t>z pracy subsydiowanej: inne podjęcia pracy</t>
  </si>
  <si>
    <t>Rozpoczęcia prac społecznie użytecznych</t>
  </si>
  <si>
    <t>Skierowania do agencji zatrudnienia w ramach zlecania działań aktywizacyjnych</t>
  </si>
  <si>
    <t>Odmowy bez uzasadnionej przyczyny przyjęcia propozycji odpowiedniej pracy lub innej formy pomocy w tym w ramach pakietu aktywizacja integracja</t>
  </si>
  <si>
    <t>Odmowy ustalenia profilu pomocy</t>
  </si>
  <si>
    <t>Niepotwierdzania gotowości do podjęcia pracy</t>
  </si>
  <si>
    <t>Dobrowolnej rezygnacji ze statutu bezrobotnego</t>
  </si>
  <si>
    <t>Podjęcia nauki</t>
  </si>
  <si>
    <t>Nabycia praw emerytalnych lub rentowych</t>
  </si>
  <si>
    <t>Innych</t>
  </si>
  <si>
    <t>%</t>
  </si>
  <si>
    <t>z pracy subsydiowanej: podjęcia pracy w ramach grantu na telepracę</t>
  </si>
  <si>
    <t>z pracy subsydiowanej: podjęcia pracy w ramach refundacji składek na ubezpieczenia społeczne</t>
  </si>
  <si>
    <t xml:space="preserve">                 w tym w ramach pakietu aktywizacja integracja</t>
  </si>
  <si>
    <t>w tym do 30 roku życia</t>
  </si>
  <si>
    <t>w tym kobiety do 30 roku życia</t>
  </si>
  <si>
    <t>Rozkład Aktywnych form wśród bezrobotnych kobiet do 30 roku życia, będących</t>
  </si>
  <si>
    <t>Rozpoczęcia przygotowania zawodowego dorosłych  (art. 53a)</t>
  </si>
  <si>
    <t xml:space="preserve">ROZKŁAD AKTYWNYCH FORM WŚRÓD OSOB BEZROBOTNYCH DO 30 ROKU ŻYCIA, BĘDĄCYCH W SZCZEGÓLNEJ </t>
  </si>
  <si>
    <t>Bezrobotni ogółem (w analizowanym okresie)</t>
  </si>
  <si>
    <t>Bezrobotni zarejestrowani w okresie sprawozdawczym "napływ"</t>
  </si>
  <si>
    <t>z "napływu"</t>
  </si>
  <si>
    <t>Osoby wyłączone z ewidencji bezrobotnych w okresie sprawozdawczym "odpływ"</t>
  </si>
  <si>
    <t>REZYGNACJE   I   ODMOWY</t>
  </si>
  <si>
    <t>SYTUACJI NA RYNKU PRACY W STOSUNKU DO OGÓLNEJ POPULACJI BEZROBOTNYCH W PUP *</t>
  </si>
  <si>
    <t>Podjęcia pracy subsydiowanej w ramach bonu zatrudnieniowego (art. 66m)**</t>
  </si>
  <si>
    <t>Osoby wyłączone z ewidencji bezrobotnych w okresie sprawozdawczym: z powodu rozpoczęcia szkolenia - w ramach bonu szkoleniowego (art. 66k)</t>
  </si>
  <si>
    <t>Osoby wyłączone z ewidencji bezrobotnych w okresie sprawozdawczym: z powodu rozpoczęcia stażu - w ramach bonu stażowego (art. 66l)</t>
  </si>
  <si>
    <t>w szczególnej sytuacji na rynku pracy w stosunku do ogólnej populacji bezrobotnych kobiet W PUP *</t>
  </si>
  <si>
    <t>Rozkład Aktywnych form wśród osob bezrobotnych do 30 roku życia, będących w szczególnej sytuacji na rynku pracy *</t>
  </si>
  <si>
    <t>Bezrobotne kobiety w PUP (w analizowanym okresie)</t>
  </si>
  <si>
    <r>
      <t xml:space="preserve">Osoby wyłączone z ewidencji bezrobotnych w okresie sprawozdawczym: z powodu rozpoczęcia: </t>
    </r>
    <r>
      <rPr>
        <b/>
        <sz val="9"/>
        <color rgb="FF000000"/>
        <rFont val="Times New Roman"/>
        <family val="1"/>
        <charset val="238"/>
      </rPr>
      <t>staży</t>
    </r>
  </si>
  <si>
    <t>---</t>
  </si>
  <si>
    <t>Osiągnięcia wieku emerytalnego</t>
  </si>
  <si>
    <t>Nabycia praw do świadczenia przedemerytalnego</t>
  </si>
  <si>
    <t>AKTYWIZOWANI  W  RAMACH  RÓŻNYCH  BONÓW</t>
  </si>
  <si>
    <t>Liczba aktywizowanych w ramach bonów</t>
  </si>
  <si>
    <r>
      <t xml:space="preserve">     z pracy subsydiowanej: podjęcia działalności gospodarczej: w tym w ramach bonu na zasiedlenie</t>
    </r>
    <r>
      <rPr>
        <vertAlign val="superscript"/>
        <sz val="9"/>
        <color rgb="FF000000"/>
        <rFont val="Times New Roman"/>
        <family val="1"/>
        <charset val="238"/>
      </rPr>
      <t>1</t>
    </r>
  </si>
  <si>
    <r>
      <t>z pracy subsydiowanej: podjęcie pracy poza miejscem zamieszkania w ramach bonu na zasiedlenie</t>
    </r>
    <r>
      <rPr>
        <vertAlign val="superscript"/>
        <sz val="9"/>
        <color rgb="FF000000"/>
        <rFont val="Times New Roman"/>
        <family val="1"/>
        <charset val="238"/>
      </rPr>
      <t>2</t>
    </r>
  </si>
  <si>
    <r>
      <t>z pracy subsydiowanej: podjęcie pracy w ramach bonu zatrudnieniowego</t>
    </r>
    <r>
      <rPr>
        <vertAlign val="superscript"/>
        <sz val="9"/>
        <color rgb="FF000000"/>
        <rFont val="Times New Roman"/>
        <family val="1"/>
        <charset val="238"/>
      </rPr>
      <t>3</t>
    </r>
  </si>
  <si>
    <r>
      <t>z pracy subsydiowanej: podjęcia pracy w ramach dofinansowania wynagrodzenia za zatrudnienie skierowanego bezrobotnego powyżej 50 roku życia</t>
    </r>
    <r>
      <rPr>
        <vertAlign val="superscript"/>
        <sz val="9"/>
        <color rgb="FF000000"/>
        <rFont val="Times New Roman"/>
        <family val="1"/>
        <charset val="238"/>
      </rPr>
      <t>4</t>
    </r>
  </si>
  <si>
    <t>Podjęcia pracy subsydiowanej poza miejscem zamieszkania, w ramach bonu na zasiedlenie (art. 66n)**</t>
  </si>
  <si>
    <t>Podjęcia subsydiowanej działalności gospodarczej, w ramach bonu na zasiedlenie (art.66n)</t>
  </si>
  <si>
    <t>Bezrobotny może uzyskać dofinansowanie przez klasyfikację przez urząd do profilu I, II lub III.</t>
  </si>
  <si>
    <t>Następnie jeżeli uzyskany profil zawiera dany bon – może wnioskować o daną formę aktywną do PUP.</t>
  </si>
  <si>
    <t>Róznice w formach aktywnych adresowanych tyko do osób młodych wynikają z faktu ustalania statusu osoby do 30 roku życia na dzień wyłączenia z ewidencji statystycznej.</t>
  </si>
  <si>
    <r>
      <t xml:space="preserve">        w tym w ramach bonu szkoleniowego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</si>
  <si>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stażowego</t>
    </r>
    <r>
      <rPr>
        <vertAlign val="superscript"/>
        <sz val="9"/>
        <color rgb="FF000000"/>
        <rFont val="Times New Roman"/>
        <family val="1"/>
        <charset val="238"/>
      </rPr>
      <t>5</t>
    </r>
  </si>
  <si>
    <r>
      <t xml:space="preserve">Osoby wyłączone z ewidencji bezrobotnych w okresie sprawozdawczym: z powodu rozpoczęcia </t>
    </r>
    <r>
      <rPr>
        <b/>
        <sz val="9"/>
        <color theme="1"/>
        <rFont val="Times New Roman"/>
        <family val="1"/>
        <charset val="238"/>
      </rPr>
      <t>szkolenia</t>
    </r>
  </si>
  <si>
    <t>Liczba bezrobotnych skierowanych do pracy w ramach bonów</t>
  </si>
  <si>
    <t>Odmowy przyjęcia pracy, ustalenia profilu, potwierdzenia w urzędzie gotowosci do pracy, rezygnacja dobrowolna</t>
  </si>
  <si>
    <t xml:space="preserve">x      </t>
  </si>
  <si>
    <t>do 30 r. ż. w ogółem - w proc.</t>
  </si>
  <si>
    <t>do 25 r. ż. w ogółem - w proc.</t>
  </si>
  <si>
    <t>1</t>
  </si>
  <si>
    <t>* Liczby dotyczą okresu 2017 roku.</t>
  </si>
  <si>
    <r>
      <t>OSOBY MŁODE NA RYNKU PRACY W WOJEWÓDZTWIE PODKARPACKIM</t>
    </r>
    <r>
      <rPr>
        <b/>
        <u/>
        <sz val="11"/>
        <color theme="1"/>
        <rFont val="Times New Roman"/>
        <family val="1"/>
        <charset val="238"/>
      </rPr>
      <t xml:space="preserve"> w</t>
    </r>
    <r>
      <rPr>
        <b/>
        <sz val="11"/>
        <color theme="1"/>
        <rFont val="Times New Roman"/>
        <family val="1"/>
        <charset val="238"/>
      </rPr>
      <t xml:space="preserve"> 2017 R.</t>
    </r>
  </si>
  <si>
    <t>* W okresie sprawozdawczym - Liczby dotyczą okresu 2017 r.</t>
  </si>
  <si>
    <t>** Stany w końcu okresu sprawozdawczego - liczby dotyczą średniej arytmetycznej z okresu I-XII '17 r.</t>
  </si>
  <si>
    <t>* Liczby dotyczą okresu 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</si>
</sst>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vertAlign val="superscript"/>
      <sz val="9"/>
      <color rgb="FF000000"/>
      <name val="Times New Roman"/>
      <family val="1"/>
      <charset val="238"/>
    </font>
    <font>
      <sz val="8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CD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gray0625">
        <fgColor rgb="FF000000"/>
      </patternFill>
    </fill>
    <fill>
      <patternFill patternType="gray0625"/>
    </fill>
    <fill>
      <patternFill patternType="solid">
        <fgColor theme="9" tint="0.79998168889431442"/>
        <bgColor indexed="64"/>
      </patternFill>
    </fill>
    <fill>
      <patternFill patternType="gray0625">
        <bgColor theme="0"/>
      </patternFill>
    </fill>
    <fill>
      <patternFill patternType="solid">
        <fgColor rgb="FFD1D18F"/>
        <bgColor indexed="64"/>
      </patternFill>
    </fill>
  </fills>
  <borders count="7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rgb="FF000000"/>
      </right>
      <top style="double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rgb="FF000000"/>
      </left>
      <right/>
      <top style="double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8" fillId="0" borderId="0">
      <alignment horizontal="right" vertical="center"/>
    </xf>
  </cellStyleXfs>
  <cellXfs count="231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0" fillId="2" borderId="0" xfId="0" applyFont="1" applyFill="1"/>
    <xf numFmtId="0" fontId="4" fillId="2" borderId="0" xfId="0" applyFont="1" applyFill="1"/>
    <xf numFmtId="0" fontId="4" fillId="3" borderId="46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vertical="center" wrapText="1"/>
    </xf>
    <xf numFmtId="3" fontId="6" fillId="0" borderId="46" xfId="0" applyNumberFormat="1" applyFont="1" applyBorder="1" applyAlignment="1">
      <alignment horizontal="center" vertical="center" wrapText="1"/>
    </xf>
    <xf numFmtId="164" fontId="6" fillId="0" borderId="47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3" fontId="6" fillId="0" borderId="20" xfId="0" applyNumberFormat="1" applyFont="1" applyBorder="1" applyAlignment="1">
      <alignment horizontal="center" vertical="center" wrapText="1"/>
    </xf>
    <xf numFmtId="164" fontId="6" fillId="0" borderId="21" xfId="0" applyNumberFormat="1" applyFont="1" applyBorder="1" applyAlignment="1">
      <alignment horizontal="center" vertical="center" wrapText="1"/>
    </xf>
    <xf numFmtId="0" fontId="6" fillId="0" borderId="41" xfId="0" applyFont="1" applyBorder="1" applyAlignment="1">
      <alignment vertical="center" wrapText="1"/>
    </xf>
    <xf numFmtId="3" fontId="6" fillId="0" borderId="42" xfId="0" applyNumberFormat="1" applyFont="1" applyBorder="1" applyAlignment="1">
      <alignment horizontal="center" vertical="center" wrapText="1"/>
    </xf>
    <xf numFmtId="164" fontId="6" fillId="0" borderId="43" xfId="0" applyNumberFormat="1" applyFont="1" applyBorder="1" applyAlignment="1">
      <alignment horizontal="center" vertical="center" wrapText="1"/>
    </xf>
    <xf numFmtId="0" fontId="6" fillId="0" borderId="54" xfId="0" applyFont="1" applyBorder="1" applyAlignment="1">
      <alignment vertical="center" wrapText="1"/>
    </xf>
    <xf numFmtId="3" fontId="6" fillId="0" borderId="55" xfId="0" applyNumberFormat="1" applyFont="1" applyBorder="1" applyAlignment="1">
      <alignment horizontal="center" vertical="center" wrapText="1"/>
    </xf>
    <xf numFmtId="164" fontId="6" fillId="0" borderId="56" xfId="0" applyNumberFormat="1" applyFont="1" applyBorder="1" applyAlignment="1">
      <alignment horizontal="center" vertical="center" wrapText="1"/>
    </xf>
    <xf numFmtId="3" fontId="5" fillId="0" borderId="45" xfId="0" applyNumberFormat="1" applyFont="1" applyBorder="1" applyAlignment="1">
      <alignment horizontal="center" vertical="center" wrapText="1"/>
    </xf>
    <xf numFmtId="164" fontId="5" fillId="0" borderId="44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vertical="center" wrapText="1"/>
    </xf>
    <xf numFmtId="3" fontId="6" fillId="0" borderId="52" xfId="0" applyNumberFormat="1" applyFont="1" applyBorder="1" applyAlignment="1">
      <alignment horizontal="center" vertical="center" wrapText="1"/>
    </xf>
    <xf numFmtId="164" fontId="6" fillId="0" borderId="53" xfId="0" applyNumberFormat="1" applyFont="1" applyBorder="1" applyAlignment="1">
      <alignment horizontal="center" vertical="center" wrapText="1"/>
    </xf>
    <xf numFmtId="0" fontId="6" fillId="0" borderId="50" xfId="0" applyFont="1" applyBorder="1" applyAlignment="1">
      <alignment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3" fontId="5" fillId="0" borderId="37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0" fontId="6" fillId="6" borderId="41" xfId="0" applyFont="1" applyFill="1" applyBorder="1" applyAlignment="1">
      <alignment vertical="center" wrapText="1"/>
    </xf>
    <xf numFmtId="3" fontId="6" fillId="6" borderId="42" xfId="0" applyNumberFormat="1" applyFont="1" applyFill="1" applyBorder="1" applyAlignment="1">
      <alignment horizontal="center" vertical="center" wrapText="1"/>
    </xf>
    <xf numFmtId="164" fontId="6" fillId="6" borderId="43" xfId="0" applyNumberFormat="1" applyFont="1" applyFill="1" applyBorder="1" applyAlignment="1">
      <alignment horizontal="center" vertical="center" wrapText="1"/>
    </xf>
    <xf numFmtId="3" fontId="6" fillId="4" borderId="20" xfId="0" applyNumberFormat="1" applyFont="1" applyFill="1" applyBorder="1" applyAlignment="1">
      <alignment horizontal="center" vertical="center" wrapText="1"/>
    </xf>
    <xf numFmtId="164" fontId="6" fillId="4" borderId="21" xfId="0" applyNumberFormat="1" applyFont="1" applyFill="1" applyBorder="1" applyAlignment="1">
      <alignment horizontal="center" vertical="center" wrapText="1"/>
    </xf>
    <xf numFmtId="3" fontId="6" fillId="5" borderId="14" xfId="0" applyNumberFormat="1" applyFont="1" applyFill="1" applyBorder="1" applyAlignment="1">
      <alignment horizontal="center" vertical="center" wrapText="1"/>
    </xf>
    <xf numFmtId="164" fontId="6" fillId="5" borderId="16" xfId="0" applyNumberFormat="1" applyFont="1" applyFill="1" applyBorder="1" applyAlignment="1">
      <alignment horizontal="center" vertical="center" wrapText="1"/>
    </xf>
    <xf numFmtId="3" fontId="6" fillId="5" borderId="20" xfId="0" applyNumberFormat="1" applyFont="1" applyFill="1" applyBorder="1" applyAlignment="1">
      <alignment horizontal="center" vertical="center" wrapText="1"/>
    </xf>
    <xf numFmtId="164" fontId="6" fillId="5" borderId="21" xfId="0" applyNumberFormat="1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" fillId="0" borderId="0" xfId="0" applyFont="1"/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3" fontId="6" fillId="0" borderId="47" xfId="0" applyNumberFormat="1" applyFont="1" applyBorder="1" applyAlignment="1">
      <alignment horizontal="center" vertical="center" wrapText="1"/>
    </xf>
    <xf numFmtId="3" fontId="6" fillId="0" borderId="21" xfId="0" applyNumberFormat="1" applyFont="1" applyBorder="1" applyAlignment="1">
      <alignment horizontal="center" vertical="center" wrapText="1"/>
    </xf>
    <xf numFmtId="3" fontId="6" fillId="0" borderId="43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6" fillId="0" borderId="53" xfId="0" applyNumberFormat="1" applyFont="1" applyBorder="1" applyAlignment="1">
      <alignment horizontal="center" vertical="center" wrapText="1"/>
    </xf>
    <xf numFmtId="3" fontId="6" fillId="0" borderId="56" xfId="0" applyNumberFormat="1" applyFont="1" applyBorder="1" applyAlignment="1">
      <alignment horizontal="center" vertical="center" wrapText="1"/>
    </xf>
    <xf numFmtId="3" fontId="6" fillId="4" borderId="21" xfId="0" applyNumberFormat="1" applyFont="1" applyFill="1" applyBorder="1" applyAlignment="1">
      <alignment horizontal="center" vertical="center" wrapText="1"/>
    </xf>
    <xf numFmtId="3" fontId="0" fillId="2" borderId="0" xfId="0" applyNumberFormat="1" applyFont="1" applyFill="1"/>
    <xf numFmtId="0" fontId="5" fillId="3" borderId="12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3" fontId="2" fillId="2" borderId="40" xfId="0" applyNumberFormat="1" applyFont="1" applyFill="1" applyBorder="1" applyAlignment="1">
      <alignment horizontal="center" vertical="center" wrapText="1"/>
    </xf>
    <xf numFmtId="3" fontId="2" fillId="2" borderId="64" xfId="0" applyNumberFormat="1" applyFont="1" applyFill="1" applyBorder="1" applyAlignment="1">
      <alignment horizontal="center" vertical="center" wrapText="1"/>
    </xf>
    <xf numFmtId="3" fontId="2" fillId="2" borderId="63" xfId="0" applyNumberFormat="1" applyFont="1" applyFill="1" applyBorder="1" applyAlignment="1">
      <alignment horizontal="center" vertical="center" wrapText="1"/>
    </xf>
    <xf numFmtId="3" fontId="2" fillId="2" borderId="65" xfId="0" applyNumberFormat="1" applyFont="1" applyFill="1" applyBorder="1" applyAlignment="1">
      <alignment horizontal="center" vertical="center" wrapText="1"/>
    </xf>
    <xf numFmtId="3" fontId="4" fillId="0" borderId="42" xfId="0" applyNumberFormat="1" applyFont="1" applyBorder="1" applyAlignment="1">
      <alignment horizontal="center" vertical="center" wrapText="1"/>
    </xf>
    <xf numFmtId="3" fontId="4" fillId="0" borderId="67" xfId="0" applyNumberFormat="1" applyFont="1" applyBorder="1" applyAlignment="1">
      <alignment horizontal="center" vertical="center" wrapText="1"/>
    </xf>
    <xf numFmtId="3" fontId="4" fillId="0" borderId="66" xfId="0" applyNumberFormat="1" applyFont="1" applyBorder="1" applyAlignment="1">
      <alignment horizontal="center" vertical="center" wrapText="1"/>
    </xf>
    <xf numFmtId="3" fontId="4" fillId="0" borderId="43" xfId="0" applyNumberFormat="1" applyFont="1" applyBorder="1" applyAlignment="1">
      <alignment horizontal="center" vertical="center" wrapText="1"/>
    </xf>
    <xf numFmtId="164" fontId="2" fillId="7" borderId="42" xfId="0" applyNumberFormat="1" applyFont="1" applyFill="1" applyBorder="1" applyAlignment="1">
      <alignment horizontal="center" vertical="center" wrapText="1"/>
    </xf>
    <xf numFmtId="164" fontId="2" fillId="7" borderId="67" xfId="0" applyNumberFormat="1" applyFont="1" applyFill="1" applyBorder="1" applyAlignment="1">
      <alignment horizontal="center" vertical="center" wrapText="1"/>
    </xf>
    <xf numFmtId="164" fontId="2" fillId="7" borderId="66" xfId="0" applyNumberFormat="1" applyFont="1" applyFill="1" applyBorder="1" applyAlignment="1">
      <alignment horizontal="center" vertical="center" wrapText="1"/>
    </xf>
    <xf numFmtId="164" fontId="2" fillId="7" borderId="43" xfId="0" applyNumberFormat="1" applyFont="1" applyFill="1" applyBorder="1" applyAlignment="1">
      <alignment horizontal="center" vertical="center" wrapText="1"/>
    </xf>
    <xf numFmtId="164" fontId="2" fillId="7" borderId="55" xfId="0" applyNumberFormat="1" applyFont="1" applyFill="1" applyBorder="1" applyAlignment="1">
      <alignment horizontal="center" vertical="center" wrapText="1"/>
    </xf>
    <xf numFmtId="164" fontId="2" fillId="7" borderId="68" xfId="0" applyNumberFormat="1" applyFont="1" applyFill="1" applyBorder="1" applyAlignment="1">
      <alignment horizontal="center" vertical="center" wrapText="1"/>
    </xf>
    <xf numFmtId="164" fontId="2" fillId="7" borderId="60" xfId="0" applyNumberFormat="1" applyFont="1" applyFill="1" applyBorder="1" applyAlignment="1">
      <alignment horizontal="center" vertical="center" wrapText="1"/>
    </xf>
    <xf numFmtId="164" fontId="2" fillId="7" borderId="56" xfId="0" applyNumberFormat="1" applyFont="1" applyFill="1" applyBorder="1" applyAlignment="1">
      <alignment horizontal="center" vertical="center" wrapText="1"/>
    </xf>
    <xf numFmtId="0" fontId="6" fillId="8" borderId="41" xfId="0" applyFont="1" applyFill="1" applyBorder="1" applyAlignment="1">
      <alignment vertical="center" wrapText="1"/>
    </xf>
    <xf numFmtId="3" fontId="6" fillId="8" borderId="42" xfId="0" applyNumberFormat="1" applyFont="1" applyFill="1" applyBorder="1" applyAlignment="1">
      <alignment horizontal="center" vertical="center" wrapText="1"/>
    </xf>
    <xf numFmtId="164" fontId="6" fillId="8" borderId="43" xfId="0" applyNumberFormat="1" applyFont="1" applyFill="1" applyBorder="1" applyAlignment="1">
      <alignment horizontal="center" vertical="center" wrapText="1"/>
    </xf>
    <xf numFmtId="3" fontId="6" fillId="8" borderId="48" xfId="0" applyNumberFormat="1" applyFont="1" applyFill="1" applyBorder="1" applyAlignment="1">
      <alignment horizontal="center" vertical="center" wrapText="1"/>
    </xf>
    <xf numFmtId="164" fontId="6" fillId="8" borderId="59" xfId="0" applyNumberFormat="1" applyFont="1" applyFill="1" applyBorder="1" applyAlignment="1">
      <alignment horizontal="center" vertical="center" wrapText="1"/>
    </xf>
    <xf numFmtId="3" fontId="6" fillId="9" borderId="42" xfId="0" applyNumberFormat="1" applyFont="1" applyFill="1" applyBorder="1" applyAlignment="1">
      <alignment horizontal="center" vertical="center" wrapText="1"/>
    </xf>
    <xf numFmtId="0" fontId="6" fillId="10" borderId="42" xfId="0" applyNumberFormat="1" applyFont="1" applyFill="1" applyBorder="1" applyAlignment="1">
      <alignment horizontal="center" vertical="center" wrapText="1"/>
    </xf>
    <xf numFmtId="3" fontId="6" fillId="9" borderId="42" xfId="0" quotePrefix="1" applyNumberFormat="1" applyFont="1" applyFill="1" applyBorder="1" applyAlignment="1">
      <alignment horizontal="center" vertical="center" wrapText="1"/>
    </xf>
    <xf numFmtId="164" fontId="6" fillId="9" borderId="43" xfId="0" quotePrefix="1" applyNumberFormat="1" applyFont="1" applyFill="1" applyBorder="1" applyAlignment="1">
      <alignment horizontal="center" vertical="center" wrapText="1"/>
    </xf>
    <xf numFmtId="3" fontId="5" fillId="11" borderId="37" xfId="0" applyNumberFormat="1" applyFont="1" applyFill="1" applyBorder="1" applyAlignment="1">
      <alignment horizontal="center" vertical="center" wrapText="1"/>
    </xf>
    <xf numFmtId="164" fontId="4" fillId="11" borderId="37" xfId="0" applyNumberFormat="1" applyFont="1" applyFill="1" applyBorder="1" applyAlignment="1">
      <alignment horizontal="center" vertical="center" wrapText="1"/>
    </xf>
    <xf numFmtId="3" fontId="5" fillId="8" borderId="37" xfId="0" applyNumberFormat="1" applyFont="1" applyFill="1" applyBorder="1" applyAlignment="1">
      <alignment horizontal="center" vertical="center" wrapText="1"/>
    </xf>
    <xf numFmtId="164" fontId="4" fillId="8" borderId="37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6" fillId="12" borderId="69" xfId="0" applyFont="1" applyFill="1" applyBorder="1" applyAlignment="1">
      <alignment vertical="center" wrapText="1"/>
    </xf>
    <xf numFmtId="3" fontId="6" fillId="12" borderId="70" xfId="0" applyNumberFormat="1" applyFont="1" applyFill="1" applyBorder="1" applyAlignment="1">
      <alignment horizontal="center" vertical="center" wrapText="1"/>
    </xf>
    <xf numFmtId="3" fontId="6" fillId="12" borderId="70" xfId="0" quotePrefix="1" applyNumberFormat="1" applyFont="1" applyFill="1" applyBorder="1" applyAlignment="1">
      <alignment horizontal="center" vertical="center" wrapText="1"/>
    </xf>
    <xf numFmtId="164" fontId="6" fillId="12" borderId="71" xfId="0" quotePrefix="1" applyNumberFormat="1" applyFont="1" applyFill="1" applyBorder="1" applyAlignment="1">
      <alignment horizontal="center" vertical="center" wrapText="1"/>
    </xf>
    <xf numFmtId="0" fontId="6" fillId="10" borderId="42" xfId="0" quotePrefix="1" applyNumberFormat="1" applyFont="1" applyFill="1" applyBorder="1" applyAlignment="1">
      <alignment horizontal="center" vertical="center" wrapText="1"/>
    </xf>
    <xf numFmtId="0" fontId="6" fillId="10" borderId="43" xfId="0" quotePrefix="1" applyNumberFormat="1" applyFont="1" applyFill="1" applyBorder="1" applyAlignment="1">
      <alignment horizontal="center" vertical="center" wrapText="1"/>
    </xf>
    <xf numFmtId="3" fontId="6" fillId="13" borderId="20" xfId="0" applyNumberFormat="1" applyFont="1" applyFill="1" applyBorder="1" applyAlignment="1">
      <alignment horizontal="center" vertical="center" wrapText="1"/>
    </xf>
    <xf numFmtId="164" fontId="6" fillId="13" borderId="21" xfId="0" applyNumberFormat="1" applyFont="1" applyFill="1" applyBorder="1" applyAlignment="1">
      <alignment horizontal="center" vertical="center" wrapText="1"/>
    </xf>
    <xf numFmtId="3" fontId="2" fillId="13" borderId="45" xfId="0" applyNumberFormat="1" applyFont="1" applyFill="1" applyBorder="1" applyAlignment="1">
      <alignment horizontal="center" vertical="center" wrapText="1"/>
    </xf>
    <xf numFmtId="164" fontId="2" fillId="13" borderId="44" xfId="0" applyNumberFormat="1" applyFont="1" applyFill="1" applyBorder="1" applyAlignment="1">
      <alignment horizontal="center" vertical="center" wrapText="1"/>
    </xf>
    <xf numFmtId="3" fontId="6" fillId="13" borderId="48" xfId="0" applyNumberFormat="1" applyFont="1" applyFill="1" applyBorder="1" applyAlignment="1">
      <alignment horizontal="center" vertical="center" wrapText="1"/>
    </xf>
    <xf numFmtId="164" fontId="6" fillId="13" borderId="59" xfId="0" applyNumberFormat="1" applyFont="1" applyFill="1" applyBorder="1" applyAlignment="1">
      <alignment horizontal="center" vertical="center" wrapText="1"/>
    </xf>
    <xf numFmtId="3" fontId="2" fillId="13" borderId="20" xfId="0" applyNumberFormat="1" applyFont="1" applyFill="1" applyBorder="1" applyAlignment="1">
      <alignment horizontal="center" vertical="center" wrapText="1"/>
    </xf>
    <xf numFmtId="164" fontId="2" fillId="13" borderId="21" xfId="0" applyNumberFormat="1" applyFont="1" applyFill="1" applyBorder="1" applyAlignment="1">
      <alignment horizontal="center" vertical="center" wrapText="1"/>
    </xf>
    <xf numFmtId="3" fontId="6" fillId="13" borderId="46" xfId="0" applyNumberFormat="1" applyFont="1" applyFill="1" applyBorder="1" applyAlignment="1">
      <alignment horizontal="center" vertical="center" wrapText="1"/>
    </xf>
    <xf numFmtId="164" fontId="6" fillId="13" borderId="47" xfId="0" applyNumberFormat="1" applyFont="1" applyFill="1" applyBorder="1" applyAlignment="1">
      <alignment horizontal="center" vertical="center" wrapText="1"/>
    </xf>
    <xf numFmtId="3" fontId="4" fillId="11" borderId="37" xfId="0" applyNumberFormat="1" applyFont="1" applyFill="1" applyBorder="1" applyAlignment="1">
      <alignment horizontal="center" vertical="center" wrapText="1"/>
    </xf>
    <xf numFmtId="3" fontId="4" fillId="8" borderId="37" xfId="0" applyNumberFormat="1" applyFont="1" applyFill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5" fillId="0" borderId="44" xfId="0" applyNumberFormat="1" applyFont="1" applyBorder="1" applyAlignment="1">
      <alignment horizontal="center" vertical="center" wrapText="1"/>
    </xf>
    <xf numFmtId="3" fontId="6" fillId="13" borderId="21" xfId="0" applyNumberFormat="1" applyFont="1" applyFill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6" fillId="8" borderId="43" xfId="0" applyNumberFormat="1" applyFont="1" applyFill="1" applyBorder="1" applyAlignment="1">
      <alignment horizontal="center" vertical="center" wrapText="1"/>
    </xf>
    <xf numFmtId="3" fontId="6" fillId="6" borderId="43" xfId="0" applyNumberFormat="1" applyFont="1" applyFill="1" applyBorder="1" applyAlignment="1">
      <alignment horizontal="center" vertical="center" wrapText="1"/>
    </xf>
    <xf numFmtId="3" fontId="6" fillId="12" borderId="71" xfId="0" quotePrefix="1" applyNumberFormat="1" applyFont="1" applyFill="1" applyBorder="1" applyAlignment="1">
      <alignment horizontal="center" vertical="center" wrapText="1"/>
    </xf>
    <xf numFmtId="3" fontId="2" fillId="13" borderId="44" xfId="0" applyNumberFormat="1" applyFont="1" applyFill="1" applyBorder="1" applyAlignment="1">
      <alignment horizontal="center" vertical="center" wrapText="1"/>
    </xf>
    <xf numFmtId="3" fontId="6" fillId="8" borderId="59" xfId="0" applyNumberFormat="1" applyFont="1" applyFill="1" applyBorder="1" applyAlignment="1">
      <alignment horizontal="center" vertical="center" wrapText="1"/>
    </xf>
    <xf numFmtId="3" fontId="6" fillId="13" borderId="59" xfId="0" applyNumberFormat="1" applyFont="1" applyFill="1" applyBorder="1" applyAlignment="1">
      <alignment horizontal="center" vertical="center" wrapText="1"/>
    </xf>
    <xf numFmtId="3" fontId="2" fillId="13" borderId="21" xfId="0" applyNumberFormat="1" applyFont="1" applyFill="1" applyBorder="1" applyAlignment="1">
      <alignment horizontal="center" vertical="center" wrapText="1"/>
    </xf>
    <xf numFmtId="3" fontId="6" fillId="13" borderId="47" xfId="0" applyNumberFormat="1" applyFont="1" applyFill="1" applyBorder="1" applyAlignment="1">
      <alignment horizontal="center" vertical="center" wrapText="1"/>
    </xf>
    <xf numFmtId="3" fontId="6" fillId="5" borderId="16" xfId="0" applyNumberFormat="1" applyFont="1" applyFill="1" applyBorder="1" applyAlignment="1">
      <alignment horizontal="center" vertical="center" wrapText="1"/>
    </xf>
    <xf numFmtId="3" fontId="6" fillId="5" borderId="21" xfId="0" applyNumberFormat="1" applyFont="1" applyFill="1" applyBorder="1" applyAlignment="1">
      <alignment horizontal="center" vertical="center" wrapText="1"/>
    </xf>
    <xf numFmtId="3" fontId="6" fillId="9" borderId="43" xfId="0" quotePrefix="1" applyNumberFormat="1" applyFont="1" applyFill="1" applyBorder="1" applyAlignment="1">
      <alignment horizontal="center" vertical="center" wrapText="1"/>
    </xf>
    <xf numFmtId="3" fontId="6" fillId="10" borderId="43" xfId="0" quotePrefix="1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12" fillId="2" borderId="0" xfId="0" applyFont="1" applyFill="1"/>
    <xf numFmtId="49" fontId="13" fillId="2" borderId="0" xfId="0" applyNumberFormat="1" applyFont="1" applyFill="1"/>
    <xf numFmtId="3" fontId="2" fillId="2" borderId="52" xfId="0" applyNumberFormat="1" applyFont="1" applyFill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center" vertical="center"/>
    </xf>
    <xf numFmtId="0" fontId="5" fillId="3" borderId="75" xfId="0" applyFont="1" applyFill="1" applyBorder="1" applyAlignment="1">
      <alignment horizontal="center" vertical="center"/>
    </xf>
    <xf numFmtId="0" fontId="2" fillId="3" borderId="75" xfId="0" applyFont="1" applyFill="1" applyBorder="1" applyAlignment="1">
      <alignment vertical="center"/>
    </xf>
    <xf numFmtId="0" fontId="2" fillId="2" borderId="76" xfId="0" applyFont="1" applyFill="1" applyBorder="1" applyAlignment="1">
      <alignment horizontal="left" vertical="center"/>
    </xf>
    <xf numFmtId="0" fontId="5" fillId="0" borderId="77" xfId="0" applyFont="1" applyBorder="1" applyAlignment="1">
      <alignment horizontal="left" vertical="center" wrapText="1"/>
    </xf>
    <xf numFmtId="0" fontId="6" fillId="7" borderId="77" xfId="0" applyFont="1" applyFill="1" applyBorder="1" applyAlignment="1">
      <alignment horizontal="left" vertical="center" wrapText="1"/>
    </xf>
    <xf numFmtId="0" fontId="6" fillId="7" borderId="78" xfId="0" applyFont="1" applyFill="1" applyBorder="1" applyAlignment="1">
      <alignment horizontal="left" vertical="center" wrapText="1"/>
    </xf>
    <xf numFmtId="0" fontId="14" fillId="2" borderId="0" xfId="0" applyFont="1" applyFill="1"/>
    <xf numFmtId="0" fontId="6" fillId="8" borderId="72" xfId="0" applyFont="1" applyFill="1" applyBorder="1" applyAlignment="1">
      <alignment vertical="center" wrapText="1"/>
    </xf>
    <xf numFmtId="0" fontId="6" fillId="8" borderId="37" xfId="0" applyFont="1" applyFill="1" applyBorder="1" applyAlignment="1">
      <alignment vertical="center" wrapText="1"/>
    </xf>
    <xf numFmtId="0" fontId="6" fillId="8" borderId="57" xfId="0" applyFont="1" applyFill="1" applyBorder="1" applyAlignment="1">
      <alignment vertical="center" wrapText="1"/>
    </xf>
    <xf numFmtId="0" fontId="6" fillId="8" borderId="42" xfId="0" applyFont="1" applyFill="1" applyBorder="1" applyAlignment="1">
      <alignment vertical="center" wrapText="1"/>
    </xf>
    <xf numFmtId="0" fontId="6" fillId="9" borderId="57" xfId="0" applyFont="1" applyFill="1" applyBorder="1" applyAlignment="1">
      <alignment vertical="center" wrapText="1"/>
    </xf>
    <xf numFmtId="0" fontId="6" fillId="9" borderId="42" xfId="0" applyFont="1" applyFill="1" applyBorder="1" applyAlignment="1">
      <alignment vertical="center" wrapText="1"/>
    </xf>
    <xf numFmtId="0" fontId="6" fillId="10" borderId="57" xfId="0" applyNumberFormat="1" applyFont="1" applyFill="1" applyBorder="1" applyAlignment="1">
      <alignment vertical="center" wrapText="1"/>
    </xf>
    <xf numFmtId="0" fontId="6" fillId="10" borderId="42" xfId="0" applyNumberFormat="1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2" fillId="13" borderId="4" xfId="0" applyFont="1" applyFill="1" applyBorder="1" applyAlignment="1">
      <alignment vertical="center" wrapText="1"/>
    </xf>
    <xf numFmtId="0" fontId="2" fillId="13" borderId="20" xfId="0" applyFont="1" applyFill="1" applyBorder="1" applyAlignment="1">
      <alignment vertical="center" wrapText="1"/>
    </xf>
    <xf numFmtId="0" fontId="6" fillId="13" borderId="51" xfId="0" applyFont="1" applyFill="1" applyBorder="1" applyAlignment="1">
      <alignment vertical="center" wrapText="1"/>
    </xf>
    <xf numFmtId="0" fontId="6" fillId="13" borderId="46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20" xfId="0" applyFont="1" applyFill="1" applyBorder="1" applyAlignment="1">
      <alignment vertical="center" wrapText="1"/>
    </xf>
    <xf numFmtId="0" fontId="6" fillId="13" borderId="1" xfId="0" applyFont="1" applyFill="1" applyBorder="1" applyAlignment="1">
      <alignment vertical="center" wrapText="1"/>
    </xf>
    <xf numFmtId="0" fontId="6" fillId="13" borderId="33" xfId="0" applyFont="1" applyFill="1" applyBorder="1" applyAlignment="1">
      <alignment vertical="center" wrapText="1"/>
    </xf>
    <xf numFmtId="0" fontId="6" fillId="11" borderId="72" xfId="0" applyFont="1" applyFill="1" applyBorder="1" applyAlignment="1">
      <alignment vertical="center" wrapText="1"/>
    </xf>
    <xf numFmtId="0" fontId="6" fillId="11" borderId="37" xfId="0" applyFont="1" applyFill="1" applyBorder="1" applyAlignment="1">
      <alignment vertical="center" wrapText="1"/>
    </xf>
    <xf numFmtId="0" fontId="6" fillId="5" borderId="34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6" fillId="5" borderId="36" xfId="0" applyFont="1" applyFill="1" applyBorder="1" applyAlignment="1">
      <alignment vertical="center" wrapText="1"/>
    </xf>
    <xf numFmtId="0" fontId="6" fillId="5" borderId="37" xfId="0" applyFont="1" applyFill="1" applyBorder="1" applyAlignment="1">
      <alignment vertical="center" wrapText="1"/>
    </xf>
    <xf numFmtId="0" fontId="6" fillId="5" borderId="38" xfId="0" applyFont="1" applyFill="1" applyBorder="1" applyAlignment="1">
      <alignment vertical="center" wrapText="1"/>
    </xf>
    <xf numFmtId="0" fontId="6" fillId="5" borderId="39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13" borderId="58" xfId="0" applyFont="1" applyFill="1" applyBorder="1" applyAlignment="1">
      <alignment vertical="center" wrapText="1"/>
    </xf>
    <xf numFmtId="0" fontId="6" fillId="13" borderId="49" xfId="0" applyFont="1" applyFill="1" applyBorder="1" applyAlignment="1">
      <alignment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5" fillId="0" borderId="36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13" borderId="51" xfId="0" applyFont="1" applyFill="1" applyBorder="1" applyAlignment="1">
      <alignment vertical="center" wrapText="1"/>
    </xf>
    <xf numFmtId="0" fontId="2" fillId="13" borderId="46" xfId="0" applyFont="1" applyFill="1" applyBorder="1" applyAlignment="1">
      <alignment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vertical="center" wrapText="1"/>
    </xf>
    <xf numFmtId="0" fontId="6" fillId="13" borderId="20" xfId="0" applyFont="1" applyFill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textRotation="90" wrapText="1"/>
    </xf>
    <xf numFmtId="0" fontId="6" fillId="0" borderId="31" xfId="0" applyFont="1" applyBorder="1" applyAlignment="1">
      <alignment horizontal="center" vertical="center" textRotation="90" wrapText="1"/>
    </xf>
    <xf numFmtId="0" fontId="6" fillId="0" borderId="22" xfId="0" applyFont="1" applyBorder="1" applyAlignment="1">
      <alignment horizontal="center" vertical="center" textRotation="90" wrapText="1"/>
    </xf>
    <xf numFmtId="0" fontId="5" fillId="0" borderId="51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6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</cellXfs>
  <cellStyles count="2">
    <cellStyle name="Normalny" xfId="0" builtinId="0"/>
    <cellStyle name="S24" xfId="1"/>
  </cellStyles>
  <dxfs count="0"/>
  <tableStyles count="0" defaultTableStyle="TableStyleMedium2" defaultPivotStyle="PivotStyleLight16"/>
  <colors>
    <mruColors>
      <color rgb="FFD1D18F"/>
      <color rgb="FFD9DB85"/>
      <color rgb="FFD6DDB1"/>
      <color rgb="FFFEF9F4"/>
      <color rgb="FFEDF6DE"/>
      <color rgb="FFE1EFC7"/>
      <color rgb="FFBBDA82"/>
      <color rgb="FF000000"/>
      <color rgb="FFC3C71B"/>
      <color rgb="FFE3E74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141897</xdr:colOff>
      <xdr:row>0</xdr:row>
      <xdr:rowOff>87923</xdr:rowOff>
    </xdr:from>
    <xdr:to>
      <xdr:col>6</xdr:col>
      <xdr:colOff>380974</xdr:colOff>
      <xdr:row>3</xdr:row>
      <xdr:rowOff>59348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2551" y="87923"/>
          <a:ext cx="2656961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I65"/>
  <sheetViews>
    <sheetView tabSelected="1" zoomScale="130" zoomScaleNormal="130" workbookViewId="0">
      <selection activeCell="B1" sqref="B1"/>
    </sheetView>
  </sheetViews>
  <sheetFormatPr defaultRowHeight="15" x14ac:dyDescent="0.25"/>
  <cols>
    <col min="1" max="1" width="1.7109375" style="5" customWidth="1"/>
    <col min="2" max="2" width="3.42578125" style="5" customWidth="1"/>
    <col min="3" max="3" width="85" style="5" customWidth="1"/>
    <col min="4" max="4" width="13" style="5" customWidth="1"/>
    <col min="5" max="5" width="12.5703125" style="5" customWidth="1"/>
    <col min="6" max="6" width="10.7109375" style="5" customWidth="1"/>
    <col min="7" max="16384" width="9.140625" style="5"/>
  </cols>
  <sheetData>
    <row r="1" spans="2:6" x14ac:dyDescent="0.25">
      <c r="B1" s="2" t="s">
        <v>95</v>
      </c>
      <c r="C1" s="4"/>
      <c r="D1" s="4"/>
      <c r="E1" s="4"/>
      <c r="F1" s="4"/>
    </row>
    <row r="2" spans="2:6" x14ac:dyDescent="0.25">
      <c r="B2" s="6"/>
      <c r="C2" s="4"/>
      <c r="D2" s="4"/>
      <c r="E2" s="4"/>
      <c r="F2" s="4"/>
    </row>
    <row r="3" spans="2:6" x14ac:dyDescent="0.25">
      <c r="B3" s="4" t="s">
        <v>57</v>
      </c>
      <c r="C3" s="4"/>
      <c r="D3" s="4"/>
      <c r="E3" s="4"/>
      <c r="F3" s="4"/>
    </row>
    <row r="4" spans="2:6" ht="15.75" thickBot="1" x14ac:dyDescent="0.3">
      <c r="B4" s="4" t="s">
        <v>63</v>
      </c>
      <c r="C4" s="4"/>
      <c r="D4" s="4"/>
      <c r="E4" s="4"/>
      <c r="F4" s="4"/>
    </row>
    <row r="5" spans="2:6" ht="54" customHeight="1" thickTop="1" x14ac:dyDescent="0.25">
      <c r="B5" s="176" t="s">
        <v>16</v>
      </c>
      <c r="C5" s="177"/>
      <c r="D5" s="7" t="s">
        <v>58</v>
      </c>
      <c r="E5" s="7" t="s">
        <v>53</v>
      </c>
      <c r="F5" s="8" t="s">
        <v>49</v>
      </c>
    </row>
    <row r="6" spans="2:6" ht="18" customHeight="1" thickBot="1" x14ac:dyDescent="0.3">
      <c r="B6" s="182" t="s">
        <v>59</v>
      </c>
      <c r="C6" s="183"/>
      <c r="D6" s="9">
        <v>133227</v>
      </c>
      <c r="E6" s="9">
        <v>67353</v>
      </c>
      <c r="F6" s="10">
        <f>SUM(E6/D6*100)</f>
        <v>50.555067666464005</v>
      </c>
    </row>
    <row r="7" spans="2:6" ht="15.75" thickTop="1" x14ac:dyDescent="0.25">
      <c r="B7" s="184"/>
      <c r="C7" s="11" t="s">
        <v>21</v>
      </c>
      <c r="D7" s="12">
        <v>22734</v>
      </c>
      <c r="E7" s="12">
        <v>18034</v>
      </c>
      <c r="F7" s="13">
        <f>SUM(E7/D7*100)</f>
        <v>79.326119468637273</v>
      </c>
    </row>
    <row r="8" spans="2:6" ht="15.75" thickBot="1" x14ac:dyDescent="0.3">
      <c r="B8" s="173"/>
      <c r="C8" s="14" t="s">
        <v>22</v>
      </c>
      <c r="D8" s="15">
        <v>110493</v>
      </c>
      <c r="E8" s="15">
        <v>49319</v>
      </c>
      <c r="F8" s="16">
        <f t="shared" ref="F8:F25" si="0">SUM(E8/D8*100)</f>
        <v>44.635406767849545</v>
      </c>
    </row>
    <row r="9" spans="2:6" ht="15.75" thickTop="1" x14ac:dyDescent="0.25">
      <c r="B9" s="185" t="s">
        <v>60</v>
      </c>
      <c r="C9" s="11" t="s">
        <v>23</v>
      </c>
      <c r="D9" s="12">
        <v>125</v>
      </c>
      <c r="E9" s="12">
        <v>47</v>
      </c>
      <c r="F9" s="13">
        <f t="shared" si="0"/>
        <v>37.6</v>
      </c>
    </row>
    <row r="10" spans="2:6" x14ac:dyDescent="0.25">
      <c r="B10" s="186"/>
      <c r="C10" s="17" t="s">
        <v>24</v>
      </c>
      <c r="D10" s="18">
        <v>960</v>
      </c>
      <c r="E10" s="18">
        <v>233</v>
      </c>
      <c r="F10" s="19">
        <f t="shared" si="0"/>
        <v>24.270833333333332</v>
      </c>
    </row>
    <row r="11" spans="2:6" x14ac:dyDescent="0.25">
      <c r="B11" s="186"/>
      <c r="C11" s="17" t="s">
        <v>25</v>
      </c>
      <c r="D11" s="18">
        <v>10710</v>
      </c>
      <c r="E11" s="18">
        <v>7169</v>
      </c>
      <c r="F11" s="19">
        <f t="shared" si="0"/>
        <v>66.937441643323993</v>
      </c>
    </row>
    <row r="12" spans="2:6" x14ac:dyDescent="0.25">
      <c r="B12" s="186"/>
      <c r="C12" s="17" t="s">
        <v>26</v>
      </c>
      <c r="D12" s="18">
        <v>4</v>
      </c>
      <c r="E12" s="18">
        <v>3</v>
      </c>
      <c r="F12" s="19">
        <f t="shared" si="0"/>
        <v>75</v>
      </c>
    </row>
    <row r="13" spans="2:6" x14ac:dyDescent="0.25">
      <c r="B13" s="186"/>
      <c r="C13" s="17" t="s">
        <v>27</v>
      </c>
      <c r="D13" s="18">
        <v>1929</v>
      </c>
      <c r="E13" s="18">
        <v>1106</v>
      </c>
      <c r="F13" s="19">
        <f t="shared" si="0"/>
        <v>57.335406946604465</v>
      </c>
    </row>
    <row r="14" spans="2:6" ht="15.75" thickBot="1" x14ac:dyDescent="0.3">
      <c r="B14" s="187"/>
      <c r="C14" s="20" t="s">
        <v>28</v>
      </c>
      <c r="D14" s="21">
        <v>1023</v>
      </c>
      <c r="E14" s="21">
        <v>70</v>
      </c>
      <c r="F14" s="22">
        <f t="shared" si="0"/>
        <v>6.8426197458455515</v>
      </c>
    </row>
    <row r="15" spans="2:6" ht="17.25" customHeight="1" thickTop="1" x14ac:dyDescent="0.25">
      <c r="B15" s="188" t="s">
        <v>61</v>
      </c>
      <c r="C15" s="189"/>
      <c r="D15" s="23">
        <v>149822</v>
      </c>
      <c r="E15" s="23">
        <v>71096</v>
      </c>
      <c r="F15" s="24">
        <f t="shared" si="0"/>
        <v>47.453644992057242</v>
      </c>
    </row>
    <row r="16" spans="2:6" ht="18.75" customHeight="1" thickBot="1" x14ac:dyDescent="0.3">
      <c r="B16" s="178" t="s">
        <v>29</v>
      </c>
      <c r="C16" s="179"/>
      <c r="D16" s="96">
        <v>80012</v>
      </c>
      <c r="E16" s="96">
        <v>38013</v>
      </c>
      <c r="F16" s="97">
        <f t="shared" si="0"/>
        <v>47.509123631455282</v>
      </c>
    </row>
    <row r="17" spans="2:9" ht="16.5" thickTop="1" thickBot="1" x14ac:dyDescent="0.3">
      <c r="B17" s="180" t="s">
        <v>30</v>
      </c>
      <c r="C17" s="181"/>
      <c r="D17" s="25">
        <v>60284</v>
      </c>
      <c r="E17" s="25">
        <v>27366</v>
      </c>
      <c r="F17" s="26">
        <f t="shared" si="0"/>
        <v>45.395129719328516</v>
      </c>
    </row>
    <row r="18" spans="2:9" x14ac:dyDescent="0.25">
      <c r="B18" s="169"/>
      <c r="C18" s="27" t="s">
        <v>31</v>
      </c>
      <c r="D18" s="28">
        <v>2997</v>
      </c>
      <c r="E18" s="28">
        <v>526</v>
      </c>
      <c r="F18" s="29">
        <f t="shared" si="0"/>
        <v>17.550884217550884</v>
      </c>
    </row>
    <row r="19" spans="2:9" ht="15.75" thickBot="1" x14ac:dyDescent="0.3">
      <c r="B19" s="170"/>
      <c r="C19" s="30" t="s">
        <v>32</v>
      </c>
      <c r="D19" s="31">
        <v>5726</v>
      </c>
      <c r="E19" s="31">
        <v>2730</v>
      </c>
      <c r="F19" s="32">
        <f t="shared" si="0"/>
        <v>47.677261613691932</v>
      </c>
    </row>
    <row r="20" spans="2:9" ht="15.75" thickBot="1" x14ac:dyDescent="0.3">
      <c r="B20" s="171" t="s">
        <v>33</v>
      </c>
      <c r="C20" s="172"/>
      <c r="D20" s="33">
        <v>19728</v>
      </c>
      <c r="E20" s="33">
        <v>10647</v>
      </c>
      <c r="F20" s="34">
        <f t="shared" si="0"/>
        <v>53.96897810218978</v>
      </c>
    </row>
    <row r="21" spans="2:9" x14ac:dyDescent="0.25">
      <c r="B21" s="169"/>
      <c r="C21" s="27" t="s">
        <v>34</v>
      </c>
      <c r="D21" s="28">
        <v>4198</v>
      </c>
      <c r="E21" s="28">
        <v>1279</v>
      </c>
      <c r="F21" s="29">
        <f t="shared" si="0"/>
        <v>30.466888994759412</v>
      </c>
    </row>
    <row r="22" spans="2:9" x14ac:dyDescent="0.25">
      <c r="B22" s="170"/>
      <c r="C22" s="17" t="s">
        <v>35</v>
      </c>
      <c r="D22" s="18">
        <v>2657</v>
      </c>
      <c r="E22" s="18">
        <v>606</v>
      </c>
      <c r="F22" s="19">
        <f t="shared" si="0"/>
        <v>22.807677832141511</v>
      </c>
    </row>
    <row r="23" spans="2:9" x14ac:dyDescent="0.25">
      <c r="B23" s="170"/>
      <c r="C23" s="17" t="s">
        <v>36</v>
      </c>
      <c r="D23" s="18">
        <v>2682</v>
      </c>
      <c r="E23" s="18">
        <v>1472</v>
      </c>
      <c r="F23" s="19">
        <f t="shared" si="0"/>
        <v>54.884414615958242</v>
      </c>
      <c r="H23" s="55"/>
    </row>
    <row r="24" spans="2:9" x14ac:dyDescent="0.25">
      <c r="B24" s="170"/>
      <c r="C24" s="76" t="s">
        <v>76</v>
      </c>
      <c r="D24" s="77">
        <v>21</v>
      </c>
      <c r="E24" s="77">
        <v>21</v>
      </c>
      <c r="F24" s="78">
        <f t="shared" si="0"/>
        <v>100</v>
      </c>
      <c r="H24" s="55"/>
    </row>
    <row r="25" spans="2:9" x14ac:dyDescent="0.25">
      <c r="B25" s="170"/>
      <c r="C25" s="17" t="s">
        <v>37</v>
      </c>
      <c r="D25" s="18">
        <v>3636</v>
      </c>
      <c r="E25" s="18">
        <v>1243</v>
      </c>
      <c r="F25" s="19">
        <f t="shared" si="0"/>
        <v>34.185918591859185</v>
      </c>
    </row>
    <row r="26" spans="2:9" x14ac:dyDescent="0.25">
      <c r="B26" s="170"/>
      <c r="C26" s="76" t="s">
        <v>77</v>
      </c>
      <c r="D26" s="77">
        <v>1344</v>
      </c>
      <c r="E26" s="77">
        <v>1341</v>
      </c>
      <c r="F26" s="78">
        <f>SUM(E26/D26*100)</f>
        <v>99.776785714285708</v>
      </c>
    </row>
    <row r="27" spans="2:9" x14ac:dyDescent="0.25">
      <c r="B27" s="170"/>
      <c r="C27" s="76" t="s">
        <v>78</v>
      </c>
      <c r="D27" s="77">
        <v>166</v>
      </c>
      <c r="E27" s="77">
        <v>166</v>
      </c>
      <c r="F27" s="78">
        <f>SUM(E27/D27*100)</f>
        <v>100</v>
      </c>
    </row>
    <row r="28" spans="2:9" x14ac:dyDescent="0.25">
      <c r="B28" s="170"/>
      <c r="C28" s="35" t="s">
        <v>38</v>
      </c>
      <c r="D28" s="36">
        <v>1</v>
      </c>
      <c r="E28" s="36">
        <v>0</v>
      </c>
      <c r="F28" s="37">
        <f>SUM(E28/D28*100)</f>
        <v>0</v>
      </c>
      <c r="H28" s="55"/>
      <c r="I28" s="55"/>
    </row>
    <row r="29" spans="2:9" x14ac:dyDescent="0.25">
      <c r="B29" s="170"/>
      <c r="C29" s="35" t="s">
        <v>50</v>
      </c>
      <c r="D29" s="36">
        <v>0</v>
      </c>
      <c r="E29" s="36">
        <v>0</v>
      </c>
      <c r="F29" s="37" t="e">
        <f>SUM(E29/D29*100)</f>
        <v>#DIV/0!</v>
      </c>
    </row>
    <row r="30" spans="2:9" ht="15" customHeight="1" x14ac:dyDescent="0.25">
      <c r="B30" s="170"/>
      <c r="C30" s="35" t="s">
        <v>51</v>
      </c>
      <c r="D30" s="36">
        <v>2</v>
      </c>
      <c r="E30" s="36">
        <v>2</v>
      </c>
      <c r="F30" s="37">
        <f>SUM(E30/D30*100)</f>
        <v>100</v>
      </c>
    </row>
    <row r="31" spans="2:9" ht="28.5" customHeight="1" x14ac:dyDescent="0.25">
      <c r="B31" s="170"/>
      <c r="C31" s="90" t="s">
        <v>79</v>
      </c>
      <c r="D31" s="91">
        <v>249</v>
      </c>
      <c r="E31" s="92" t="s">
        <v>90</v>
      </c>
      <c r="F31" s="93" t="s">
        <v>71</v>
      </c>
    </row>
    <row r="32" spans="2:9" ht="15.75" thickBot="1" x14ac:dyDescent="0.3">
      <c r="B32" s="173"/>
      <c r="C32" s="20" t="s">
        <v>39</v>
      </c>
      <c r="D32" s="21">
        <v>4793</v>
      </c>
      <c r="E32" s="21">
        <v>4538</v>
      </c>
      <c r="F32" s="22">
        <f t="shared" ref="F32:F45" si="1">SUM(E32/D32*100)</f>
        <v>94.679741289380345</v>
      </c>
    </row>
    <row r="33" spans="2:9" ht="14.25" customHeight="1" thickTop="1" x14ac:dyDescent="0.25">
      <c r="B33" s="174" t="s">
        <v>87</v>
      </c>
      <c r="C33" s="175"/>
      <c r="D33" s="98">
        <v>1947</v>
      </c>
      <c r="E33" s="98">
        <v>1117</v>
      </c>
      <c r="F33" s="99">
        <f t="shared" si="1"/>
        <v>57.370313302516692</v>
      </c>
    </row>
    <row r="34" spans="2:9" ht="15" customHeight="1" x14ac:dyDescent="0.25">
      <c r="B34" s="139" t="s">
        <v>85</v>
      </c>
      <c r="C34" s="140"/>
      <c r="D34" s="79">
        <v>344</v>
      </c>
      <c r="E34" s="79">
        <v>344</v>
      </c>
      <c r="F34" s="80">
        <f t="shared" si="1"/>
        <v>100</v>
      </c>
    </row>
    <row r="35" spans="2:9" ht="16.5" customHeight="1" x14ac:dyDescent="0.25">
      <c r="B35" s="167" t="s">
        <v>70</v>
      </c>
      <c r="C35" s="168"/>
      <c r="D35" s="100">
        <v>12458</v>
      </c>
      <c r="E35" s="100">
        <v>8768</v>
      </c>
      <c r="F35" s="101">
        <f t="shared" si="1"/>
        <v>70.380478407449033</v>
      </c>
    </row>
    <row r="36" spans="2:9" ht="16.5" customHeight="1" x14ac:dyDescent="0.25">
      <c r="B36" s="139" t="s">
        <v>86</v>
      </c>
      <c r="C36" s="140"/>
      <c r="D36" s="77">
        <v>104</v>
      </c>
      <c r="E36" s="77">
        <v>104</v>
      </c>
      <c r="F36" s="78">
        <f t="shared" si="1"/>
        <v>100</v>
      </c>
    </row>
    <row r="37" spans="2:9" ht="15.75" customHeight="1" thickBot="1" x14ac:dyDescent="0.3">
      <c r="B37" s="147" t="s">
        <v>56</v>
      </c>
      <c r="C37" s="148"/>
      <c r="D37" s="102">
        <v>3</v>
      </c>
      <c r="E37" s="102">
        <v>2</v>
      </c>
      <c r="F37" s="103">
        <f t="shared" si="1"/>
        <v>66.666666666666657</v>
      </c>
    </row>
    <row r="38" spans="2:9" ht="15" customHeight="1" thickTop="1" x14ac:dyDescent="0.25">
      <c r="B38" s="149" t="s">
        <v>40</v>
      </c>
      <c r="C38" s="150"/>
      <c r="D38" s="104">
        <v>1042</v>
      </c>
      <c r="E38" s="104">
        <v>87</v>
      </c>
      <c r="F38" s="105">
        <f t="shared" si="1"/>
        <v>8.3493282149712087</v>
      </c>
    </row>
    <row r="39" spans="2:9" ht="17.25" customHeight="1" thickBot="1" x14ac:dyDescent="0.3">
      <c r="B39" s="151" t="s">
        <v>52</v>
      </c>
      <c r="C39" s="152"/>
      <c r="D39" s="38">
        <v>119</v>
      </c>
      <c r="E39" s="38">
        <v>5</v>
      </c>
      <c r="F39" s="39">
        <f t="shared" si="1"/>
        <v>4.2016806722689077</v>
      </c>
    </row>
    <row r="40" spans="2:9" ht="16.5" customHeight="1" thickTop="1" thickBot="1" x14ac:dyDescent="0.3">
      <c r="B40" s="153" t="s">
        <v>41</v>
      </c>
      <c r="C40" s="154"/>
      <c r="D40" s="96">
        <v>674</v>
      </c>
      <c r="E40" s="96">
        <v>155</v>
      </c>
      <c r="F40" s="97">
        <f t="shared" si="1"/>
        <v>22.997032640949556</v>
      </c>
    </row>
    <row r="41" spans="2:9" ht="28.5" customHeight="1" thickTop="1" thickBot="1" x14ac:dyDescent="0.3">
      <c r="B41" s="157" t="s">
        <v>42</v>
      </c>
      <c r="C41" s="158"/>
      <c r="D41" s="40">
        <v>4403</v>
      </c>
      <c r="E41" s="40">
        <v>2342</v>
      </c>
      <c r="F41" s="41">
        <f t="shared" si="1"/>
        <v>53.191006132182608</v>
      </c>
      <c r="I41" s="55"/>
    </row>
    <row r="42" spans="2:9" ht="13.5" customHeight="1" thickBot="1" x14ac:dyDescent="0.3">
      <c r="B42" s="159" t="s">
        <v>43</v>
      </c>
      <c r="C42" s="160"/>
      <c r="D42" s="40">
        <v>0</v>
      </c>
      <c r="E42" s="40">
        <v>0</v>
      </c>
      <c r="F42" s="41" t="e">
        <f t="shared" si="1"/>
        <v>#DIV/0!</v>
      </c>
    </row>
    <row r="43" spans="2:9" ht="16.5" customHeight="1" thickBot="1" x14ac:dyDescent="0.3">
      <c r="B43" s="159" t="s">
        <v>44</v>
      </c>
      <c r="C43" s="160"/>
      <c r="D43" s="40">
        <v>26924</v>
      </c>
      <c r="E43" s="40">
        <v>13270</v>
      </c>
      <c r="F43" s="41">
        <f t="shared" si="1"/>
        <v>49.286881592631111</v>
      </c>
    </row>
    <row r="44" spans="2:9" ht="15.75" customHeight="1" thickBot="1" x14ac:dyDescent="0.3">
      <c r="B44" s="161" t="s">
        <v>45</v>
      </c>
      <c r="C44" s="162"/>
      <c r="D44" s="42">
        <v>9654</v>
      </c>
      <c r="E44" s="42">
        <v>5052</v>
      </c>
      <c r="F44" s="43">
        <f t="shared" si="1"/>
        <v>52.330640149160971</v>
      </c>
    </row>
    <row r="45" spans="2:9" ht="18.75" customHeight="1" thickTop="1" x14ac:dyDescent="0.25">
      <c r="B45" s="163" t="s">
        <v>46</v>
      </c>
      <c r="C45" s="164"/>
      <c r="D45" s="31">
        <v>533</v>
      </c>
      <c r="E45" s="31">
        <v>480</v>
      </c>
      <c r="F45" s="32">
        <f t="shared" si="1"/>
        <v>90.056285178236394</v>
      </c>
    </row>
    <row r="46" spans="2:9" ht="14.25" customHeight="1" x14ac:dyDescent="0.25">
      <c r="B46" s="141" t="s">
        <v>72</v>
      </c>
      <c r="C46" s="142"/>
      <c r="D46" s="81">
        <v>2112</v>
      </c>
      <c r="E46" s="83" t="s">
        <v>90</v>
      </c>
      <c r="F46" s="84" t="s">
        <v>71</v>
      </c>
    </row>
    <row r="47" spans="2:9" ht="13.5" customHeight="1" x14ac:dyDescent="0.25">
      <c r="B47" s="165" t="s">
        <v>47</v>
      </c>
      <c r="C47" s="166"/>
      <c r="D47" s="31">
        <v>1837</v>
      </c>
      <c r="E47" s="31">
        <v>199</v>
      </c>
      <c r="F47" s="32">
        <f>SUM(E47/D47*100)</f>
        <v>10.832879695155144</v>
      </c>
    </row>
    <row r="48" spans="2:9" ht="15" customHeight="1" x14ac:dyDescent="0.25">
      <c r="B48" s="143" t="s">
        <v>73</v>
      </c>
      <c r="C48" s="144"/>
      <c r="D48" s="82">
        <v>1453</v>
      </c>
      <c r="E48" s="94" t="s">
        <v>90</v>
      </c>
      <c r="F48" s="95" t="s">
        <v>71</v>
      </c>
    </row>
    <row r="49" spans="2:6" ht="13.5" customHeight="1" thickBot="1" x14ac:dyDescent="0.3">
      <c r="B49" s="145" t="s">
        <v>48</v>
      </c>
      <c r="C49" s="146"/>
      <c r="D49" s="15">
        <v>6770</v>
      </c>
      <c r="E49" s="15">
        <v>1611</v>
      </c>
      <c r="F49" s="16">
        <f>SUM(E49/D49*100)</f>
        <v>23.796159527326441</v>
      </c>
    </row>
    <row r="50" spans="2:6" ht="10.5" customHeight="1" thickTop="1" x14ac:dyDescent="0.25">
      <c r="C50" s="4"/>
      <c r="D50" s="4"/>
      <c r="E50" s="4"/>
      <c r="F50" s="4"/>
    </row>
    <row r="51" spans="2:6" ht="16.5" thickTop="1" thickBot="1" x14ac:dyDescent="0.3">
      <c r="B51" s="6" t="s">
        <v>62</v>
      </c>
    </row>
    <row r="52" spans="2:6" ht="15.75" thickBot="1" x14ac:dyDescent="0.3">
      <c r="B52" s="155" t="s">
        <v>89</v>
      </c>
      <c r="C52" s="156"/>
      <c r="D52" s="85">
        <f>SUM(D41:D44)</f>
        <v>40981</v>
      </c>
      <c r="E52" s="85">
        <f>SUM(E41:E44)</f>
        <v>20664</v>
      </c>
      <c r="F52" s="86">
        <f>SUM(E52/D52*100)</f>
        <v>50.423366926136502</v>
      </c>
    </row>
    <row r="53" spans="2:6" ht="15.75" thickBot="1" x14ac:dyDescent="0.3">
      <c r="B53" s="6" t="s">
        <v>74</v>
      </c>
    </row>
    <row r="54" spans="2:6" ht="15.75" thickBot="1" x14ac:dyDescent="0.3">
      <c r="B54" s="137" t="s">
        <v>75</v>
      </c>
      <c r="C54" s="138"/>
      <c r="D54" s="87">
        <f>SUM(D24,D26:D27,D34,D36)</f>
        <v>1979</v>
      </c>
      <c r="E54" s="87">
        <f>SUM(E24,E26:E27,E34,E36)</f>
        <v>1976</v>
      </c>
      <c r="F54" s="88">
        <f>SUM(E54/D54*100)</f>
        <v>99.84840828701364</v>
      </c>
    </row>
    <row r="55" spans="2:6" ht="15.75" thickBot="1" x14ac:dyDescent="0.3">
      <c r="B55" s="137" t="s">
        <v>88</v>
      </c>
      <c r="C55" s="138"/>
      <c r="D55" s="87">
        <f>SUM(D24,D26:D27)</f>
        <v>1531</v>
      </c>
      <c r="E55" s="87">
        <f>SUM(E24,E26:E27)</f>
        <v>1528</v>
      </c>
      <c r="F55" s="88">
        <f>SUM(E55/D55*100)</f>
        <v>99.804049640757668</v>
      </c>
    </row>
    <row r="56" spans="2:6" x14ac:dyDescent="0.25">
      <c r="B56" s="4" t="s">
        <v>94</v>
      </c>
      <c r="C56" s="125"/>
    </row>
    <row r="57" spans="2:6" ht="17.25" x14ac:dyDescent="0.25">
      <c r="B57" s="127" t="s">
        <v>93</v>
      </c>
      <c r="C57" s="4" t="s">
        <v>81</v>
      </c>
    </row>
    <row r="58" spans="2:6" ht="17.25" x14ac:dyDescent="0.25">
      <c r="B58" s="127">
        <v>2</v>
      </c>
      <c r="C58" s="4" t="s">
        <v>80</v>
      </c>
    </row>
    <row r="59" spans="2:6" ht="17.25" x14ac:dyDescent="0.25">
      <c r="B59" s="127">
        <v>3</v>
      </c>
      <c r="C59" s="4" t="s">
        <v>64</v>
      </c>
    </row>
    <row r="60" spans="2:6" ht="17.25" x14ac:dyDescent="0.25">
      <c r="B60" s="127">
        <v>4</v>
      </c>
      <c r="C60" s="4" t="s">
        <v>65</v>
      </c>
    </row>
    <row r="61" spans="2:6" ht="15.75" customHeight="1" x14ac:dyDescent="0.25">
      <c r="B61" s="127">
        <v>5</v>
      </c>
      <c r="C61" s="4" t="s">
        <v>66</v>
      </c>
    </row>
    <row r="62" spans="2:6" x14ac:dyDescent="0.25">
      <c r="C62" s="126" t="s">
        <v>82</v>
      </c>
    </row>
    <row r="63" spans="2:6" x14ac:dyDescent="0.25">
      <c r="C63" s="126" t="s">
        <v>83</v>
      </c>
    </row>
    <row r="64" spans="2:6" x14ac:dyDescent="0.25">
      <c r="C64" s="4" t="s">
        <v>84</v>
      </c>
    </row>
    <row r="65" spans="3:3" x14ac:dyDescent="0.25">
      <c r="C65" s="4"/>
    </row>
  </sheetData>
  <mergeCells count="30">
    <mergeCell ref="B5:C5"/>
    <mergeCell ref="B16:C16"/>
    <mergeCell ref="B17:C17"/>
    <mergeCell ref="B6:C6"/>
    <mergeCell ref="B7:B8"/>
    <mergeCell ref="B9:B14"/>
    <mergeCell ref="B15:C15"/>
    <mergeCell ref="B47:C47"/>
    <mergeCell ref="B35:C35"/>
    <mergeCell ref="B18:B19"/>
    <mergeCell ref="B20:C20"/>
    <mergeCell ref="B21:B32"/>
    <mergeCell ref="B33:C33"/>
    <mergeCell ref="B34:C34"/>
    <mergeCell ref="B55:C55"/>
    <mergeCell ref="B36:C36"/>
    <mergeCell ref="B46:C46"/>
    <mergeCell ref="B48:C48"/>
    <mergeCell ref="B54:C54"/>
    <mergeCell ref="B49:C49"/>
    <mergeCell ref="B37:C37"/>
    <mergeCell ref="B38:C38"/>
    <mergeCell ref="B39:C39"/>
    <mergeCell ref="B40:C40"/>
    <mergeCell ref="B52:C52"/>
    <mergeCell ref="B41:C41"/>
    <mergeCell ref="B42:C42"/>
    <mergeCell ref="B43:C43"/>
    <mergeCell ref="B44:C44"/>
    <mergeCell ref="B45:C45"/>
  </mergeCells>
  <printOptions horizontalCentered="1" verticalCentered="1"/>
  <pageMargins left="0" right="0" top="0" bottom="0" header="0" footer="0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F62"/>
  <sheetViews>
    <sheetView zoomScale="120" zoomScaleNormal="120" workbookViewId="0">
      <selection activeCell="B1" sqref="B1"/>
    </sheetView>
  </sheetViews>
  <sheetFormatPr defaultRowHeight="15" x14ac:dyDescent="0.25"/>
  <cols>
    <col min="1" max="1" width="4.42578125" style="5" customWidth="1"/>
    <col min="2" max="2" width="3.28515625" style="5" customWidth="1"/>
    <col min="3" max="3" width="95" style="5" customWidth="1"/>
    <col min="4" max="4" width="14.5703125" style="5" customWidth="1"/>
    <col min="5" max="5" width="12.85546875" style="5" customWidth="1"/>
    <col min="6" max="6" width="10.7109375" style="5" customWidth="1"/>
    <col min="7" max="16384" width="9.140625" style="5"/>
  </cols>
  <sheetData>
    <row r="1" spans="2:6" x14ac:dyDescent="0.25">
      <c r="B1" s="6" t="s">
        <v>55</v>
      </c>
      <c r="C1" s="4"/>
      <c r="D1" s="4"/>
      <c r="E1" s="4"/>
      <c r="F1" s="4"/>
    </row>
    <row r="2" spans="2:6" ht="15.75" thickBot="1" x14ac:dyDescent="0.3">
      <c r="B2" s="6" t="s">
        <v>67</v>
      </c>
      <c r="C2" s="4"/>
      <c r="D2" s="4"/>
      <c r="E2" s="4"/>
      <c r="F2" s="4"/>
    </row>
    <row r="3" spans="2:6" ht="55.5" customHeight="1" thickTop="1" x14ac:dyDescent="0.25">
      <c r="B3" s="176" t="s">
        <v>16</v>
      </c>
      <c r="C3" s="177"/>
      <c r="D3" s="7" t="s">
        <v>69</v>
      </c>
      <c r="E3" s="44" t="s">
        <v>54</v>
      </c>
      <c r="F3" s="8" t="s">
        <v>49</v>
      </c>
    </row>
    <row r="4" spans="2:6" ht="18.75" customHeight="1" thickBot="1" x14ac:dyDescent="0.3">
      <c r="B4" s="182" t="s">
        <v>59</v>
      </c>
      <c r="C4" s="183"/>
      <c r="D4" s="9">
        <v>63745</v>
      </c>
      <c r="E4" s="9">
        <v>33114</v>
      </c>
      <c r="F4" s="10">
        <f t="shared" ref="F4:F28" si="0">SUM(E4/D4*100)</f>
        <v>51.947603733626167</v>
      </c>
    </row>
    <row r="5" spans="2:6" ht="15.75" thickTop="1" x14ac:dyDescent="0.25">
      <c r="B5" s="184"/>
      <c r="C5" s="11" t="s">
        <v>21</v>
      </c>
      <c r="D5" s="12">
        <v>11407</v>
      </c>
      <c r="E5" s="12">
        <v>9285</v>
      </c>
      <c r="F5" s="13">
        <f t="shared" si="0"/>
        <v>81.397387569036567</v>
      </c>
    </row>
    <row r="6" spans="2:6" ht="15.75" thickBot="1" x14ac:dyDescent="0.3">
      <c r="B6" s="173"/>
      <c r="C6" s="14" t="s">
        <v>22</v>
      </c>
      <c r="D6" s="15">
        <v>52338</v>
      </c>
      <c r="E6" s="15">
        <v>23829</v>
      </c>
      <c r="F6" s="16">
        <f t="shared" si="0"/>
        <v>45.529061102831598</v>
      </c>
    </row>
    <row r="7" spans="2:6" ht="15.75" customHeight="1" thickTop="1" x14ac:dyDescent="0.25">
      <c r="B7" s="185" t="s">
        <v>60</v>
      </c>
      <c r="C7" s="11" t="s">
        <v>23</v>
      </c>
      <c r="D7" s="12">
        <v>54</v>
      </c>
      <c r="E7" s="12">
        <v>21</v>
      </c>
      <c r="F7" s="13">
        <f t="shared" si="0"/>
        <v>38.888888888888893</v>
      </c>
    </row>
    <row r="8" spans="2:6" x14ac:dyDescent="0.25">
      <c r="B8" s="186"/>
      <c r="C8" s="17" t="s">
        <v>24</v>
      </c>
      <c r="D8" s="18">
        <v>451</v>
      </c>
      <c r="E8" s="18">
        <v>128</v>
      </c>
      <c r="F8" s="19">
        <f t="shared" si="0"/>
        <v>28.381374722838139</v>
      </c>
    </row>
    <row r="9" spans="2:6" x14ac:dyDescent="0.25">
      <c r="B9" s="186"/>
      <c r="C9" s="17" t="s">
        <v>25</v>
      </c>
      <c r="D9" s="18">
        <v>7493</v>
      </c>
      <c r="E9" s="18">
        <v>4866</v>
      </c>
      <c r="F9" s="19">
        <f t="shared" si="0"/>
        <v>64.940611237154684</v>
      </c>
    </row>
    <row r="10" spans="2:6" x14ac:dyDescent="0.25">
      <c r="B10" s="186"/>
      <c r="C10" s="17" t="s">
        <v>26</v>
      </c>
      <c r="D10" s="18">
        <v>3</v>
      </c>
      <c r="E10" s="18">
        <v>2</v>
      </c>
      <c r="F10" s="19">
        <f t="shared" si="0"/>
        <v>66.666666666666657</v>
      </c>
    </row>
    <row r="11" spans="2:6" x14ac:dyDescent="0.25">
      <c r="B11" s="186"/>
      <c r="C11" s="17" t="s">
        <v>27</v>
      </c>
      <c r="D11" s="18">
        <v>435</v>
      </c>
      <c r="E11" s="18">
        <v>194</v>
      </c>
      <c r="F11" s="19">
        <f t="shared" si="0"/>
        <v>44.597701149425291</v>
      </c>
    </row>
    <row r="12" spans="2:6" ht="15.75" thickBot="1" x14ac:dyDescent="0.3">
      <c r="B12" s="187"/>
      <c r="C12" s="20" t="s">
        <v>28</v>
      </c>
      <c r="D12" s="21">
        <v>542</v>
      </c>
      <c r="E12" s="21">
        <v>44</v>
      </c>
      <c r="F12" s="22">
        <f t="shared" si="0"/>
        <v>8.1180811808118083</v>
      </c>
    </row>
    <row r="13" spans="2:6" ht="22.5" customHeight="1" thickTop="1" x14ac:dyDescent="0.25">
      <c r="B13" s="188" t="s">
        <v>61</v>
      </c>
      <c r="C13" s="189"/>
      <c r="D13" s="23">
        <v>71510</v>
      </c>
      <c r="E13" s="23">
        <v>34268</v>
      </c>
      <c r="F13" s="24">
        <f t="shared" si="0"/>
        <v>47.92057054957349</v>
      </c>
    </row>
    <row r="14" spans="2:6" ht="21.75" customHeight="1" thickBot="1" x14ac:dyDescent="0.3">
      <c r="B14" s="178" t="s">
        <v>29</v>
      </c>
      <c r="C14" s="179"/>
      <c r="D14" s="96">
        <v>37450</v>
      </c>
      <c r="E14" s="96">
        <v>18090</v>
      </c>
      <c r="F14" s="97">
        <f t="shared" si="0"/>
        <v>48.304405874499338</v>
      </c>
    </row>
    <row r="15" spans="2:6" ht="16.5" customHeight="1" thickTop="1" thickBot="1" x14ac:dyDescent="0.3">
      <c r="B15" s="180" t="s">
        <v>30</v>
      </c>
      <c r="C15" s="181"/>
      <c r="D15" s="25">
        <v>28590</v>
      </c>
      <c r="E15" s="25">
        <v>13234</v>
      </c>
      <c r="F15" s="26">
        <f t="shared" si="0"/>
        <v>46.288912207065408</v>
      </c>
    </row>
    <row r="16" spans="2:6" x14ac:dyDescent="0.25">
      <c r="B16" s="169"/>
      <c r="C16" s="27" t="s">
        <v>31</v>
      </c>
      <c r="D16" s="28">
        <v>1329</v>
      </c>
      <c r="E16" s="28">
        <v>147</v>
      </c>
      <c r="F16" s="29">
        <f t="shared" si="0"/>
        <v>11.060948081264108</v>
      </c>
    </row>
    <row r="17" spans="2:6" ht="15.75" thickBot="1" x14ac:dyDescent="0.3">
      <c r="B17" s="170"/>
      <c r="C17" s="30" t="s">
        <v>32</v>
      </c>
      <c r="D17" s="31">
        <v>2681</v>
      </c>
      <c r="E17" s="31">
        <v>1336</v>
      </c>
      <c r="F17" s="32">
        <f t="shared" si="0"/>
        <v>49.83215218202163</v>
      </c>
    </row>
    <row r="18" spans="2:6" ht="15.75" customHeight="1" thickBot="1" x14ac:dyDescent="0.3">
      <c r="B18" s="171" t="s">
        <v>33</v>
      </c>
      <c r="C18" s="172"/>
      <c r="D18" s="33">
        <v>8860</v>
      </c>
      <c r="E18" s="33">
        <v>4856</v>
      </c>
      <c r="F18" s="34">
        <f t="shared" si="0"/>
        <v>54.808126410835214</v>
      </c>
    </row>
    <row r="19" spans="2:6" x14ac:dyDescent="0.25">
      <c r="B19" s="169"/>
      <c r="C19" s="27" t="s">
        <v>34</v>
      </c>
      <c r="D19" s="28">
        <v>2266</v>
      </c>
      <c r="E19" s="28">
        <v>701</v>
      </c>
      <c r="F19" s="29">
        <f t="shared" si="0"/>
        <v>30.935569285083847</v>
      </c>
    </row>
    <row r="20" spans="2:6" x14ac:dyDescent="0.25">
      <c r="B20" s="170"/>
      <c r="C20" s="17" t="s">
        <v>35</v>
      </c>
      <c r="D20" s="18">
        <v>1392</v>
      </c>
      <c r="E20" s="18">
        <v>413</v>
      </c>
      <c r="F20" s="19">
        <f t="shared" si="0"/>
        <v>29.669540229885055</v>
      </c>
    </row>
    <row r="21" spans="2:6" x14ac:dyDescent="0.25">
      <c r="B21" s="170"/>
      <c r="C21" s="17" t="s">
        <v>36</v>
      </c>
      <c r="D21" s="18">
        <v>798</v>
      </c>
      <c r="E21" s="18">
        <v>485</v>
      </c>
      <c r="F21" s="19">
        <f t="shared" si="0"/>
        <v>60.77694235588973</v>
      </c>
    </row>
    <row r="22" spans="2:6" x14ac:dyDescent="0.25">
      <c r="B22" s="170"/>
      <c r="C22" s="76" t="s">
        <v>76</v>
      </c>
      <c r="D22" s="77">
        <v>8</v>
      </c>
      <c r="E22" s="77">
        <v>8</v>
      </c>
      <c r="F22" s="78">
        <f t="shared" si="0"/>
        <v>100</v>
      </c>
    </row>
    <row r="23" spans="2:6" x14ac:dyDescent="0.25">
      <c r="B23" s="170"/>
      <c r="C23" s="17" t="s">
        <v>37</v>
      </c>
      <c r="D23" s="18">
        <v>1324</v>
      </c>
      <c r="E23" s="18">
        <v>414</v>
      </c>
      <c r="F23" s="19">
        <f t="shared" si="0"/>
        <v>31.268882175226587</v>
      </c>
    </row>
    <row r="24" spans="2:6" ht="16.5" customHeight="1" x14ac:dyDescent="0.25">
      <c r="B24" s="170"/>
      <c r="C24" s="76" t="s">
        <v>77</v>
      </c>
      <c r="D24" s="77">
        <v>675</v>
      </c>
      <c r="E24" s="77">
        <v>673</v>
      </c>
      <c r="F24" s="78">
        <f t="shared" si="0"/>
        <v>99.703703703703709</v>
      </c>
    </row>
    <row r="25" spans="2:6" ht="15.75" customHeight="1" x14ac:dyDescent="0.25">
      <c r="B25" s="170"/>
      <c r="C25" s="76" t="s">
        <v>78</v>
      </c>
      <c r="D25" s="77">
        <v>97</v>
      </c>
      <c r="E25" s="77">
        <v>97</v>
      </c>
      <c r="F25" s="78">
        <f t="shared" si="0"/>
        <v>100</v>
      </c>
    </row>
    <row r="26" spans="2:6" x14ac:dyDescent="0.25">
      <c r="B26" s="170"/>
      <c r="C26" s="35" t="s">
        <v>38</v>
      </c>
      <c r="D26" s="36">
        <v>1</v>
      </c>
      <c r="E26" s="36">
        <v>0</v>
      </c>
      <c r="F26" s="37">
        <f t="shared" si="0"/>
        <v>0</v>
      </c>
    </row>
    <row r="27" spans="2:6" ht="17.25" customHeight="1" x14ac:dyDescent="0.25">
      <c r="B27" s="170"/>
      <c r="C27" s="35" t="s">
        <v>50</v>
      </c>
      <c r="D27" s="36">
        <v>0</v>
      </c>
      <c r="E27" s="36">
        <v>0</v>
      </c>
      <c r="F27" s="37" t="e">
        <f t="shared" si="0"/>
        <v>#DIV/0!</v>
      </c>
    </row>
    <row r="28" spans="2:6" ht="16.5" customHeight="1" x14ac:dyDescent="0.25">
      <c r="B28" s="170"/>
      <c r="C28" s="35" t="s">
        <v>51</v>
      </c>
      <c r="D28" s="36">
        <v>1</v>
      </c>
      <c r="E28" s="36">
        <v>1</v>
      </c>
      <c r="F28" s="37">
        <f t="shared" si="0"/>
        <v>100</v>
      </c>
    </row>
    <row r="29" spans="2:6" ht="32.25" customHeight="1" x14ac:dyDescent="0.25">
      <c r="B29" s="170"/>
      <c r="C29" s="90" t="s">
        <v>79</v>
      </c>
      <c r="D29" s="91">
        <v>95</v>
      </c>
      <c r="E29" s="92" t="s">
        <v>90</v>
      </c>
      <c r="F29" s="93" t="s">
        <v>71</v>
      </c>
    </row>
    <row r="30" spans="2:6" ht="18.75" customHeight="1" thickBot="1" x14ac:dyDescent="0.3">
      <c r="B30" s="173"/>
      <c r="C30" s="20" t="s">
        <v>39</v>
      </c>
      <c r="D30" s="21">
        <v>2211</v>
      </c>
      <c r="E30" s="21">
        <v>2072</v>
      </c>
      <c r="F30" s="22">
        <f t="shared" ref="F30:F43" si="1">SUM(E30/D30*100)</f>
        <v>93.713251922207135</v>
      </c>
    </row>
    <row r="31" spans="2:6" ht="16.5" customHeight="1" thickTop="1" x14ac:dyDescent="0.25">
      <c r="B31" s="174" t="s">
        <v>87</v>
      </c>
      <c r="C31" s="175"/>
      <c r="D31" s="98">
        <v>436</v>
      </c>
      <c r="E31" s="98">
        <v>192</v>
      </c>
      <c r="F31" s="99">
        <f t="shared" si="1"/>
        <v>44.036697247706428</v>
      </c>
    </row>
    <row r="32" spans="2:6" ht="17.25" customHeight="1" x14ac:dyDescent="0.25">
      <c r="B32" s="139" t="s">
        <v>85</v>
      </c>
      <c r="C32" s="140"/>
      <c r="D32" s="79">
        <v>37</v>
      </c>
      <c r="E32" s="79">
        <v>37</v>
      </c>
      <c r="F32" s="80">
        <f t="shared" si="1"/>
        <v>100</v>
      </c>
    </row>
    <row r="33" spans="2:6" ht="18" customHeight="1" x14ac:dyDescent="0.25">
      <c r="B33" s="167" t="s">
        <v>70</v>
      </c>
      <c r="C33" s="168"/>
      <c r="D33" s="100">
        <v>8642</v>
      </c>
      <c r="E33" s="100">
        <v>5974</v>
      </c>
      <c r="F33" s="101">
        <f t="shared" si="1"/>
        <v>69.127516778523486</v>
      </c>
    </row>
    <row r="34" spans="2:6" ht="19.5" customHeight="1" x14ac:dyDescent="0.25">
      <c r="B34" s="139" t="s">
        <v>86</v>
      </c>
      <c r="C34" s="140"/>
      <c r="D34" s="77">
        <v>64</v>
      </c>
      <c r="E34" s="77">
        <v>64</v>
      </c>
      <c r="F34" s="78">
        <f t="shared" si="1"/>
        <v>100</v>
      </c>
    </row>
    <row r="35" spans="2:6" ht="18" customHeight="1" thickBot="1" x14ac:dyDescent="0.3">
      <c r="B35" s="147" t="s">
        <v>56</v>
      </c>
      <c r="C35" s="148"/>
      <c r="D35" s="102">
        <v>1</v>
      </c>
      <c r="E35" s="102">
        <v>1</v>
      </c>
      <c r="F35" s="103">
        <f t="shared" si="1"/>
        <v>100</v>
      </c>
    </row>
    <row r="36" spans="2:6" ht="17.25" customHeight="1" thickTop="1" x14ac:dyDescent="0.25">
      <c r="B36" s="149" t="s">
        <v>40</v>
      </c>
      <c r="C36" s="150"/>
      <c r="D36" s="104">
        <v>549</v>
      </c>
      <c r="E36" s="104">
        <v>52</v>
      </c>
      <c r="F36" s="105">
        <f t="shared" si="1"/>
        <v>9.4717668488160296</v>
      </c>
    </row>
    <row r="37" spans="2:6" ht="18" customHeight="1" thickBot="1" x14ac:dyDescent="0.3">
      <c r="B37" s="151" t="s">
        <v>52</v>
      </c>
      <c r="C37" s="152"/>
      <c r="D37" s="38">
        <v>85</v>
      </c>
      <c r="E37" s="38">
        <v>4</v>
      </c>
      <c r="F37" s="39">
        <f t="shared" si="1"/>
        <v>4.7058823529411766</v>
      </c>
    </row>
    <row r="38" spans="2:6" ht="16.5" customHeight="1" thickTop="1" thickBot="1" x14ac:dyDescent="0.3">
      <c r="B38" s="153" t="s">
        <v>41</v>
      </c>
      <c r="C38" s="154"/>
      <c r="D38" s="96">
        <v>428</v>
      </c>
      <c r="E38" s="96">
        <v>108</v>
      </c>
      <c r="F38" s="97">
        <f t="shared" si="1"/>
        <v>25.233644859813083</v>
      </c>
    </row>
    <row r="39" spans="2:6" ht="32.25" customHeight="1" thickTop="1" thickBot="1" x14ac:dyDescent="0.3">
      <c r="B39" s="157" t="s">
        <v>42</v>
      </c>
      <c r="C39" s="158"/>
      <c r="D39" s="40">
        <v>1575</v>
      </c>
      <c r="E39" s="40">
        <v>823</v>
      </c>
      <c r="F39" s="41">
        <f t="shared" si="1"/>
        <v>52.253968253968253</v>
      </c>
    </row>
    <row r="40" spans="2:6" ht="15.75" customHeight="1" thickBot="1" x14ac:dyDescent="0.3">
      <c r="B40" s="159" t="s">
        <v>43</v>
      </c>
      <c r="C40" s="160"/>
      <c r="D40" s="40">
        <v>0</v>
      </c>
      <c r="E40" s="40">
        <v>0</v>
      </c>
      <c r="F40" s="41" t="e">
        <f t="shared" si="1"/>
        <v>#DIV/0!</v>
      </c>
    </row>
    <row r="41" spans="2:6" ht="15.75" customHeight="1" thickBot="1" x14ac:dyDescent="0.3">
      <c r="B41" s="159" t="s">
        <v>44</v>
      </c>
      <c r="C41" s="160"/>
      <c r="D41" s="40">
        <v>9621</v>
      </c>
      <c r="E41" s="40">
        <v>4786</v>
      </c>
      <c r="F41" s="41">
        <f t="shared" si="1"/>
        <v>49.745348716349653</v>
      </c>
    </row>
    <row r="42" spans="2:6" ht="15.75" customHeight="1" thickBot="1" x14ac:dyDescent="0.3">
      <c r="B42" s="161" t="s">
        <v>45</v>
      </c>
      <c r="C42" s="162"/>
      <c r="D42" s="42">
        <v>5723</v>
      </c>
      <c r="E42" s="42">
        <v>2945</v>
      </c>
      <c r="F42" s="43">
        <f t="shared" si="1"/>
        <v>51.459024986894988</v>
      </c>
    </row>
    <row r="43" spans="2:6" ht="15.75" customHeight="1" thickTop="1" x14ac:dyDescent="0.25">
      <c r="B43" s="163" t="s">
        <v>46</v>
      </c>
      <c r="C43" s="164"/>
      <c r="D43" s="31">
        <v>336</v>
      </c>
      <c r="E43" s="31">
        <v>297</v>
      </c>
      <c r="F43" s="32">
        <f t="shared" si="1"/>
        <v>88.392857142857139</v>
      </c>
    </row>
    <row r="44" spans="2:6" ht="15" customHeight="1" x14ac:dyDescent="0.25">
      <c r="B44" s="141" t="s">
        <v>72</v>
      </c>
      <c r="C44" s="142"/>
      <c r="D44" s="81">
        <v>1297</v>
      </c>
      <c r="E44" s="83" t="s">
        <v>90</v>
      </c>
      <c r="F44" s="84" t="s">
        <v>71</v>
      </c>
    </row>
    <row r="45" spans="2:6" ht="15" customHeight="1" x14ac:dyDescent="0.25">
      <c r="B45" s="165" t="s">
        <v>47</v>
      </c>
      <c r="C45" s="166"/>
      <c r="D45" s="31">
        <v>1063</v>
      </c>
      <c r="E45" s="31">
        <v>110</v>
      </c>
      <c r="F45" s="32">
        <f>SUM(E45/D45*100)</f>
        <v>10.348071495766698</v>
      </c>
    </row>
    <row r="46" spans="2:6" ht="15" customHeight="1" x14ac:dyDescent="0.25">
      <c r="B46" s="143" t="s">
        <v>73</v>
      </c>
      <c r="C46" s="144"/>
      <c r="D46" s="82">
        <v>847</v>
      </c>
      <c r="E46" s="94" t="s">
        <v>90</v>
      </c>
      <c r="F46" s="95" t="s">
        <v>71</v>
      </c>
    </row>
    <row r="47" spans="2:6" ht="15.75" customHeight="1" thickBot="1" x14ac:dyDescent="0.3">
      <c r="B47" s="145" t="s">
        <v>48</v>
      </c>
      <c r="C47" s="146"/>
      <c r="D47" s="15">
        <v>3542</v>
      </c>
      <c r="E47" s="15">
        <v>890</v>
      </c>
      <c r="F47" s="16">
        <f>SUM(E47/D47*100)</f>
        <v>25.127046866177299</v>
      </c>
    </row>
    <row r="48" spans="2:6" ht="15.75" thickTop="1" x14ac:dyDescent="0.25">
      <c r="C48" s="4"/>
      <c r="D48" s="4"/>
      <c r="E48" s="4"/>
      <c r="F48" s="4"/>
    </row>
    <row r="49" spans="2:6" ht="15.75" thickBot="1" x14ac:dyDescent="0.3">
      <c r="B49" s="6" t="s">
        <v>62</v>
      </c>
    </row>
    <row r="50" spans="2:6" ht="15.75" thickBot="1" x14ac:dyDescent="0.3">
      <c r="B50" s="155" t="s">
        <v>89</v>
      </c>
      <c r="C50" s="156"/>
      <c r="D50" s="85">
        <f>SUM(D39:D42)</f>
        <v>16919</v>
      </c>
      <c r="E50" s="85">
        <f>SUM(E39:E42)</f>
        <v>8554</v>
      </c>
      <c r="F50" s="86">
        <f>SUM(E50/D50*100)</f>
        <v>50.558543649151844</v>
      </c>
    </row>
    <row r="51" spans="2:6" ht="15.75" thickBot="1" x14ac:dyDescent="0.3">
      <c r="B51" s="6" t="s">
        <v>74</v>
      </c>
    </row>
    <row r="52" spans="2:6" ht="15.75" customHeight="1" thickBot="1" x14ac:dyDescent="0.3">
      <c r="B52" s="137" t="s">
        <v>75</v>
      </c>
      <c r="C52" s="138"/>
      <c r="D52" s="87">
        <f>SUM(D22,D24:D25,D32,D34)</f>
        <v>881</v>
      </c>
      <c r="E52" s="87">
        <f>SUM(E22,E24:E25,E32,E34)</f>
        <v>879</v>
      </c>
      <c r="F52" s="88">
        <f>SUM(E52/D52*100)</f>
        <v>99.772985244040854</v>
      </c>
    </row>
    <row r="53" spans="2:6" ht="15.75" customHeight="1" thickBot="1" x14ac:dyDescent="0.3">
      <c r="B53" s="137" t="s">
        <v>88</v>
      </c>
      <c r="C53" s="138"/>
      <c r="D53" s="87">
        <f>SUM(D22,D24:D25)</f>
        <v>780</v>
      </c>
      <c r="E53" s="87">
        <f>SUM(E22,E24:E25)</f>
        <v>778</v>
      </c>
      <c r="F53" s="88">
        <f>SUM(E53/D53*100)</f>
        <v>99.743589743589752</v>
      </c>
    </row>
    <row r="54" spans="2:6" x14ac:dyDescent="0.25">
      <c r="B54" s="4" t="s">
        <v>98</v>
      </c>
    </row>
    <row r="55" spans="2:6" ht="17.25" x14ac:dyDescent="0.25">
      <c r="B55" s="127" t="s">
        <v>93</v>
      </c>
      <c r="C55" s="4" t="s">
        <v>81</v>
      </c>
    </row>
    <row r="56" spans="2:6" ht="17.25" x14ac:dyDescent="0.25">
      <c r="B56" s="127">
        <v>2</v>
      </c>
      <c r="C56" s="4" t="s">
        <v>80</v>
      </c>
    </row>
    <row r="57" spans="2:6" ht="17.25" x14ac:dyDescent="0.25">
      <c r="B57" s="127">
        <v>3</v>
      </c>
      <c r="C57" s="4" t="s">
        <v>64</v>
      </c>
    </row>
    <row r="58" spans="2:6" ht="17.25" x14ac:dyDescent="0.25">
      <c r="B58" s="127">
        <v>4</v>
      </c>
      <c r="C58" s="4" t="s">
        <v>65</v>
      </c>
    </row>
    <row r="59" spans="2:6" ht="17.25" x14ac:dyDescent="0.25">
      <c r="B59" s="127">
        <v>5</v>
      </c>
      <c r="C59" s="4" t="s">
        <v>66</v>
      </c>
    </row>
    <row r="60" spans="2:6" x14ac:dyDescent="0.25">
      <c r="C60" s="89" t="s">
        <v>82</v>
      </c>
    </row>
    <row r="61" spans="2:6" x14ac:dyDescent="0.25">
      <c r="C61" s="89" t="s">
        <v>83</v>
      </c>
    </row>
    <row r="62" spans="2:6" x14ac:dyDescent="0.25">
      <c r="C62" s="4" t="s">
        <v>84</v>
      </c>
    </row>
  </sheetData>
  <mergeCells count="30">
    <mergeCell ref="B3:C3"/>
    <mergeCell ref="B40:C40"/>
    <mergeCell ref="B34:C34"/>
    <mergeCell ref="B35:C35"/>
    <mergeCell ref="B36:C36"/>
    <mergeCell ref="B37:C37"/>
    <mergeCell ref="B38:C38"/>
    <mergeCell ref="B39:C39"/>
    <mergeCell ref="B33:C33"/>
    <mergeCell ref="B31:C31"/>
    <mergeCell ref="B4:C4"/>
    <mergeCell ref="B5:B6"/>
    <mergeCell ref="B7:B12"/>
    <mergeCell ref="B32:C32"/>
    <mergeCell ref="B15:C15"/>
    <mergeCell ref="B16:B17"/>
    <mergeCell ref="B13:C13"/>
    <mergeCell ref="B14:C14"/>
    <mergeCell ref="B18:C18"/>
    <mergeCell ref="B19:B30"/>
    <mergeCell ref="B41:C41"/>
    <mergeCell ref="B47:C47"/>
    <mergeCell ref="B50:C50"/>
    <mergeCell ref="B52:C52"/>
    <mergeCell ref="B53:C53"/>
    <mergeCell ref="B42:C42"/>
    <mergeCell ref="B43:C43"/>
    <mergeCell ref="B44:C44"/>
    <mergeCell ref="B45:C45"/>
    <mergeCell ref="B46:C46"/>
  </mergeCells>
  <printOptions horizontalCentered="1" verticalCentered="1"/>
  <pageMargins left="0" right="0" top="0" bottom="0" header="0" footer="0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G63"/>
  <sheetViews>
    <sheetView zoomScale="130" zoomScaleNormal="130" workbookViewId="0">
      <selection activeCell="B1" sqref="B1"/>
    </sheetView>
  </sheetViews>
  <sheetFormatPr defaultRowHeight="12.75" x14ac:dyDescent="0.2"/>
  <cols>
    <col min="1" max="1" width="2" style="3" customWidth="1"/>
    <col min="2" max="2" width="3" style="3" customWidth="1"/>
    <col min="3" max="3" width="81.5703125" style="3" customWidth="1"/>
    <col min="4" max="6" width="9.140625" style="3"/>
    <col min="7" max="7" width="8.42578125" style="3" customWidth="1"/>
    <col min="8" max="8" width="3.28515625" style="3" customWidth="1"/>
    <col min="9" max="16384" width="9.140625" style="3"/>
  </cols>
  <sheetData>
    <row r="1" spans="2:7" ht="13.5" thickBot="1" x14ac:dyDescent="0.25">
      <c r="B1" s="45" t="s">
        <v>68</v>
      </c>
      <c r="C1" s="4"/>
      <c r="D1" s="4"/>
      <c r="E1" s="4"/>
      <c r="F1" s="4"/>
      <c r="G1" s="4"/>
    </row>
    <row r="2" spans="2:7" ht="13.5" thickTop="1" x14ac:dyDescent="0.2">
      <c r="B2" s="194" t="s">
        <v>16</v>
      </c>
      <c r="C2" s="195"/>
      <c r="D2" s="190" t="s">
        <v>17</v>
      </c>
      <c r="E2" s="195"/>
      <c r="F2" s="190" t="s">
        <v>19</v>
      </c>
      <c r="G2" s="191"/>
    </row>
    <row r="3" spans="2:7" ht="13.5" thickBot="1" x14ac:dyDescent="0.25">
      <c r="B3" s="196"/>
      <c r="C3" s="197"/>
      <c r="D3" s="192" t="s">
        <v>18</v>
      </c>
      <c r="E3" s="200"/>
      <c r="F3" s="192" t="s">
        <v>20</v>
      </c>
      <c r="G3" s="193"/>
    </row>
    <row r="4" spans="2:7" ht="13.5" thickBot="1" x14ac:dyDescent="0.25">
      <c r="B4" s="198"/>
      <c r="C4" s="199"/>
      <c r="D4" s="46" t="s">
        <v>12</v>
      </c>
      <c r="E4" s="46" t="s">
        <v>13</v>
      </c>
      <c r="F4" s="46" t="s">
        <v>12</v>
      </c>
      <c r="G4" s="47" t="s">
        <v>13</v>
      </c>
    </row>
    <row r="5" spans="2:7" ht="17.25" customHeight="1" thickTop="1" thickBot="1" x14ac:dyDescent="0.25">
      <c r="B5" s="182" t="s">
        <v>59</v>
      </c>
      <c r="C5" s="183"/>
      <c r="D5" s="9">
        <f>SUM('b.ogół-do 30 r.ż.'!E6)</f>
        <v>67353</v>
      </c>
      <c r="E5" s="9">
        <f>SUM('w tym kobiety'!E4)</f>
        <v>33114</v>
      </c>
      <c r="F5" s="108">
        <v>39731</v>
      </c>
      <c r="G5" s="108">
        <v>18947</v>
      </c>
    </row>
    <row r="6" spans="2:7" ht="13.5" thickTop="1" x14ac:dyDescent="0.2">
      <c r="B6" s="184"/>
      <c r="C6" s="11" t="s">
        <v>21</v>
      </c>
      <c r="D6" s="12">
        <f>SUM('b.ogół-do 30 r.ż.'!E7)</f>
        <v>18034</v>
      </c>
      <c r="E6" s="12">
        <f>SUM('w tym kobiety'!E5)</f>
        <v>9285</v>
      </c>
      <c r="F6" s="48">
        <v>14215</v>
      </c>
      <c r="G6" s="48">
        <v>7115</v>
      </c>
    </row>
    <row r="7" spans="2:7" ht="13.5" thickBot="1" x14ac:dyDescent="0.25">
      <c r="B7" s="173"/>
      <c r="C7" s="14" t="s">
        <v>22</v>
      </c>
      <c r="D7" s="15">
        <f>SUM('b.ogół-do 30 r.ż.'!E8)</f>
        <v>49319</v>
      </c>
      <c r="E7" s="15">
        <f>SUM('w tym kobiety'!E6)</f>
        <v>23829</v>
      </c>
      <c r="F7" s="49">
        <v>25516</v>
      </c>
      <c r="G7" s="49">
        <v>11832</v>
      </c>
    </row>
    <row r="8" spans="2:7" ht="13.5" customHeight="1" thickTop="1" x14ac:dyDescent="0.2">
      <c r="B8" s="185" t="s">
        <v>60</v>
      </c>
      <c r="C8" s="11" t="s">
        <v>23</v>
      </c>
      <c r="D8" s="12">
        <f>SUM('b.ogół-do 30 r.ż.'!E9)</f>
        <v>47</v>
      </c>
      <c r="E8" s="12">
        <f>SUM('w tym kobiety'!E7)</f>
        <v>21</v>
      </c>
      <c r="F8" s="48">
        <v>30</v>
      </c>
      <c r="G8" s="48">
        <v>12</v>
      </c>
    </row>
    <row r="9" spans="2:7" x14ac:dyDescent="0.2">
      <c r="B9" s="186"/>
      <c r="C9" s="17" t="s">
        <v>24</v>
      </c>
      <c r="D9" s="18">
        <f>SUM('b.ogół-do 30 r.ż.'!E10)</f>
        <v>233</v>
      </c>
      <c r="E9" s="18">
        <f>SUM('w tym kobiety'!E8)</f>
        <v>128</v>
      </c>
      <c r="F9" s="50">
        <v>61</v>
      </c>
      <c r="G9" s="50">
        <v>28</v>
      </c>
    </row>
    <row r="10" spans="2:7" x14ac:dyDescent="0.2">
      <c r="B10" s="186"/>
      <c r="C10" s="17" t="s">
        <v>25</v>
      </c>
      <c r="D10" s="18">
        <f>SUM('b.ogół-do 30 r.ż.'!E11)</f>
        <v>7169</v>
      </c>
      <c r="E10" s="18">
        <f>SUM('w tym kobiety'!E9)</f>
        <v>4866</v>
      </c>
      <c r="F10" s="50">
        <v>4065</v>
      </c>
      <c r="G10" s="50">
        <v>2619</v>
      </c>
    </row>
    <row r="11" spans="2:7" x14ac:dyDescent="0.2">
      <c r="B11" s="186"/>
      <c r="C11" s="17" t="s">
        <v>26</v>
      </c>
      <c r="D11" s="18">
        <f>SUM('b.ogół-do 30 r.ż.'!E12)</f>
        <v>3</v>
      </c>
      <c r="E11" s="18">
        <f>SUM('w tym kobiety'!E10)</f>
        <v>2</v>
      </c>
      <c r="F11" s="50">
        <v>3</v>
      </c>
      <c r="G11" s="50">
        <v>2</v>
      </c>
    </row>
    <row r="12" spans="2:7" x14ac:dyDescent="0.2">
      <c r="B12" s="186"/>
      <c r="C12" s="17" t="s">
        <v>27</v>
      </c>
      <c r="D12" s="18">
        <f>SUM('b.ogół-do 30 r.ż.'!E13)</f>
        <v>1106</v>
      </c>
      <c r="E12" s="18">
        <f>SUM('w tym kobiety'!E11)</f>
        <v>194</v>
      </c>
      <c r="F12" s="50">
        <v>624</v>
      </c>
      <c r="G12" s="50">
        <v>77</v>
      </c>
    </row>
    <row r="13" spans="2:7" ht="13.5" thickBot="1" x14ac:dyDescent="0.25">
      <c r="B13" s="187"/>
      <c r="C13" s="20" t="s">
        <v>28</v>
      </c>
      <c r="D13" s="21">
        <f>SUM('b.ogół-do 30 r.ż.'!E14)</f>
        <v>70</v>
      </c>
      <c r="E13" s="21">
        <f>SUM('w tym kobiety'!E12)</f>
        <v>44</v>
      </c>
      <c r="F13" s="53">
        <v>17</v>
      </c>
      <c r="G13" s="53">
        <v>6</v>
      </c>
    </row>
    <row r="14" spans="2:7" ht="20.25" customHeight="1" thickTop="1" x14ac:dyDescent="0.2">
      <c r="B14" s="188" t="s">
        <v>61</v>
      </c>
      <c r="C14" s="189"/>
      <c r="D14" s="23">
        <f>SUM('b.ogół-do 30 r.ż.'!E15)</f>
        <v>71096</v>
      </c>
      <c r="E14" s="23">
        <f>SUM('w tym kobiety'!E13)</f>
        <v>34268</v>
      </c>
      <c r="F14" s="109">
        <v>40225</v>
      </c>
      <c r="G14" s="109">
        <v>18664</v>
      </c>
    </row>
    <row r="15" spans="2:7" ht="14.25" customHeight="1" thickBot="1" x14ac:dyDescent="0.25">
      <c r="B15" s="178" t="s">
        <v>29</v>
      </c>
      <c r="C15" s="179"/>
      <c r="D15" s="96">
        <f>SUM('b.ogół-do 30 r.ż.'!E16)</f>
        <v>38013</v>
      </c>
      <c r="E15" s="96">
        <f>SUM('w tym kobiety'!E14)</f>
        <v>18090</v>
      </c>
      <c r="F15" s="110">
        <v>19824</v>
      </c>
      <c r="G15" s="110">
        <v>8869</v>
      </c>
    </row>
    <row r="16" spans="2:7" ht="14.25" customHeight="1" thickTop="1" thickBot="1" x14ac:dyDescent="0.25">
      <c r="B16" s="180" t="s">
        <v>30</v>
      </c>
      <c r="C16" s="181"/>
      <c r="D16" s="25">
        <f>SUM('b.ogół-do 30 r.ż.'!E17)</f>
        <v>27366</v>
      </c>
      <c r="E16" s="25">
        <f>SUM('w tym kobiety'!E15)</f>
        <v>13234</v>
      </c>
      <c r="F16" s="51">
        <v>14574</v>
      </c>
      <c r="G16" s="51">
        <v>6667</v>
      </c>
    </row>
    <row r="17" spans="2:7" x14ac:dyDescent="0.2">
      <c r="B17" s="169"/>
      <c r="C17" s="27" t="s">
        <v>31</v>
      </c>
      <c r="D17" s="28">
        <f>SUM('b.ogół-do 30 r.ż.'!E18)</f>
        <v>526</v>
      </c>
      <c r="E17" s="28">
        <f>SUM('w tym kobiety'!E16)</f>
        <v>147</v>
      </c>
      <c r="F17" s="52">
        <v>209</v>
      </c>
      <c r="G17" s="52">
        <v>43</v>
      </c>
    </row>
    <row r="18" spans="2:7" ht="13.5" thickBot="1" x14ac:dyDescent="0.25">
      <c r="B18" s="170"/>
      <c r="C18" s="30" t="s">
        <v>32</v>
      </c>
      <c r="D18" s="31">
        <f>SUM('b.ogół-do 30 r.ż.'!E19)</f>
        <v>2730</v>
      </c>
      <c r="E18" s="31">
        <f>SUM('w tym kobiety'!E17)</f>
        <v>1336</v>
      </c>
      <c r="F18" s="111">
        <v>1567</v>
      </c>
      <c r="G18" s="111">
        <v>729</v>
      </c>
    </row>
    <row r="19" spans="2:7" ht="13.5" customHeight="1" thickBot="1" x14ac:dyDescent="0.25">
      <c r="B19" s="171" t="s">
        <v>33</v>
      </c>
      <c r="C19" s="172"/>
      <c r="D19" s="33">
        <f>SUM('b.ogół-do 30 r.ż.'!E20)</f>
        <v>10647</v>
      </c>
      <c r="E19" s="33">
        <f>SUM('w tym kobiety'!E18)</f>
        <v>4856</v>
      </c>
      <c r="F19" s="112">
        <v>5250</v>
      </c>
      <c r="G19" s="112">
        <v>2202</v>
      </c>
    </row>
    <row r="20" spans="2:7" x14ac:dyDescent="0.2">
      <c r="B20" s="169"/>
      <c r="C20" s="27" t="s">
        <v>34</v>
      </c>
      <c r="D20" s="28">
        <f>SUM('b.ogół-do 30 r.ż.'!E21)</f>
        <v>1279</v>
      </c>
      <c r="E20" s="28">
        <f>SUM('w tym kobiety'!E19)</f>
        <v>701</v>
      </c>
      <c r="F20" s="52">
        <v>619</v>
      </c>
      <c r="G20" s="52">
        <v>302</v>
      </c>
    </row>
    <row r="21" spans="2:7" x14ac:dyDescent="0.2">
      <c r="B21" s="170"/>
      <c r="C21" s="17" t="s">
        <v>35</v>
      </c>
      <c r="D21" s="18">
        <f>SUM('b.ogół-do 30 r.ż.'!E22)</f>
        <v>606</v>
      </c>
      <c r="E21" s="18">
        <f>SUM('w tym kobiety'!E20)</f>
        <v>413</v>
      </c>
      <c r="F21" s="50">
        <v>227</v>
      </c>
      <c r="G21" s="50">
        <v>144</v>
      </c>
    </row>
    <row r="22" spans="2:7" x14ac:dyDescent="0.2">
      <c r="B22" s="170"/>
      <c r="C22" s="17" t="s">
        <v>36</v>
      </c>
      <c r="D22" s="18">
        <f>SUM('b.ogół-do 30 r.ż.'!E23)</f>
        <v>1472</v>
      </c>
      <c r="E22" s="18">
        <f>SUM('w tym kobiety'!E21)</f>
        <v>485</v>
      </c>
      <c r="F22" s="50">
        <v>557</v>
      </c>
      <c r="G22" s="50">
        <v>143</v>
      </c>
    </row>
    <row r="23" spans="2:7" ht="13.5" x14ac:dyDescent="0.2">
      <c r="B23" s="170"/>
      <c r="C23" s="76" t="s">
        <v>76</v>
      </c>
      <c r="D23" s="77">
        <f>SUM('b.ogół-do 30 r.ż.'!E24)</f>
        <v>21</v>
      </c>
      <c r="E23" s="77">
        <f>SUM('w tym kobiety'!E22)</f>
        <v>8</v>
      </c>
      <c r="F23" s="113">
        <v>6</v>
      </c>
      <c r="G23" s="113">
        <v>2</v>
      </c>
    </row>
    <row r="24" spans="2:7" x14ac:dyDescent="0.2">
      <c r="B24" s="170"/>
      <c r="C24" s="17" t="s">
        <v>37</v>
      </c>
      <c r="D24" s="18">
        <f>SUM('b.ogół-do 30 r.ż.'!E25)</f>
        <v>1243</v>
      </c>
      <c r="E24" s="18">
        <f>SUM('w tym kobiety'!E23)</f>
        <v>414</v>
      </c>
      <c r="F24" s="50">
        <v>712</v>
      </c>
      <c r="G24" s="50">
        <v>213</v>
      </c>
    </row>
    <row r="25" spans="2:7" ht="13.5" x14ac:dyDescent="0.2">
      <c r="B25" s="170"/>
      <c r="C25" s="76" t="s">
        <v>77</v>
      </c>
      <c r="D25" s="77">
        <f>SUM('b.ogół-do 30 r.ż.'!E26)</f>
        <v>1341</v>
      </c>
      <c r="E25" s="77">
        <f>SUM('w tym kobiety'!E24)</f>
        <v>673</v>
      </c>
      <c r="F25" s="113">
        <v>543</v>
      </c>
      <c r="G25" s="113">
        <v>282</v>
      </c>
    </row>
    <row r="26" spans="2:7" ht="12.75" customHeight="1" x14ac:dyDescent="0.2">
      <c r="B26" s="170"/>
      <c r="C26" s="76" t="s">
        <v>78</v>
      </c>
      <c r="D26" s="77">
        <f>SUM('b.ogół-do 30 r.ż.'!E27)</f>
        <v>166</v>
      </c>
      <c r="E26" s="77">
        <f>SUM('w tym kobiety'!E25)</f>
        <v>97</v>
      </c>
      <c r="F26" s="113">
        <v>76</v>
      </c>
      <c r="G26" s="113">
        <v>36</v>
      </c>
    </row>
    <row r="27" spans="2:7" x14ac:dyDescent="0.2">
      <c r="B27" s="170"/>
      <c r="C27" s="35" t="s">
        <v>38</v>
      </c>
      <c r="D27" s="36">
        <f>SUM('b.ogół-do 30 r.ż.'!E28)</f>
        <v>0</v>
      </c>
      <c r="E27" s="36">
        <f>SUM('w tym kobiety'!E26)</f>
        <v>0</v>
      </c>
      <c r="F27" s="114">
        <v>0</v>
      </c>
      <c r="G27" s="114">
        <v>0</v>
      </c>
    </row>
    <row r="28" spans="2:7" ht="16.5" customHeight="1" x14ac:dyDescent="0.2">
      <c r="B28" s="170"/>
      <c r="C28" s="35" t="s">
        <v>50</v>
      </c>
      <c r="D28" s="36">
        <f>SUM('b.ogół-do 30 r.ż.'!E29)</f>
        <v>0</v>
      </c>
      <c r="E28" s="36">
        <f>SUM('w tym kobiety'!E27)</f>
        <v>0</v>
      </c>
      <c r="F28" s="114">
        <v>0</v>
      </c>
      <c r="G28" s="114">
        <v>0</v>
      </c>
    </row>
    <row r="29" spans="2:7" ht="15.75" customHeight="1" x14ac:dyDescent="0.2">
      <c r="B29" s="170"/>
      <c r="C29" s="35" t="s">
        <v>51</v>
      </c>
      <c r="D29" s="36">
        <f>SUM('b.ogół-do 30 r.ż.'!E30)</f>
        <v>2</v>
      </c>
      <c r="E29" s="36">
        <f>SUM('w tym kobiety'!E28)</f>
        <v>1</v>
      </c>
      <c r="F29" s="114">
        <v>1</v>
      </c>
      <c r="G29" s="114">
        <v>1</v>
      </c>
    </row>
    <row r="30" spans="2:7" ht="33.75" customHeight="1" x14ac:dyDescent="0.2">
      <c r="B30" s="170"/>
      <c r="C30" s="90" t="s">
        <v>79</v>
      </c>
      <c r="D30" s="91">
        <f>SUM('b.ogół-do 30 r.ż.'!E31)</f>
        <v>0</v>
      </c>
      <c r="E30" s="92">
        <f>SUM('w tym kobiety'!E29)</f>
        <v>0</v>
      </c>
      <c r="F30" s="115" t="s">
        <v>90</v>
      </c>
      <c r="G30" s="115" t="s">
        <v>90</v>
      </c>
    </row>
    <row r="31" spans="2:7" ht="12.75" customHeight="1" thickBot="1" x14ac:dyDescent="0.25">
      <c r="B31" s="173"/>
      <c r="C31" s="20" t="s">
        <v>39</v>
      </c>
      <c r="D31" s="21">
        <f>SUM('b.ogół-do 30 r.ż.'!E32)</f>
        <v>4538</v>
      </c>
      <c r="E31" s="21">
        <f>SUM('w tym kobiety'!E30)</f>
        <v>2072</v>
      </c>
      <c r="F31" s="53">
        <v>2515</v>
      </c>
      <c r="G31" s="53">
        <v>1081</v>
      </c>
    </row>
    <row r="32" spans="2:7" ht="15" customHeight="1" thickTop="1" x14ac:dyDescent="0.2">
      <c r="B32" s="174" t="s">
        <v>87</v>
      </c>
      <c r="C32" s="175"/>
      <c r="D32" s="98">
        <f>SUM('b.ogół-do 30 r.ż.'!E33)</f>
        <v>1117</v>
      </c>
      <c r="E32" s="98">
        <f>SUM('w tym kobiety'!E31)</f>
        <v>192</v>
      </c>
      <c r="F32" s="116">
        <v>640</v>
      </c>
      <c r="G32" s="116">
        <v>77</v>
      </c>
    </row>
    <row r="33" spans="2:7" ht="15.75" customHeight="1" x14ac:dyDescent="0.2">
      <c r="B33" s="139" t="s">
        <v>85</v>
      </c>
      <c r="C33" s="140"/>
      <c r="D33" s="79">
        <f>SUM('b.ogół-do 30 r.ż.'!E34)</f>
        <v>344</v>
      </c>
      <c r="E33" s="79">
        <f>SUM('w tym kobiety'!E32)</f>
        <v>37</v>
      </c>
      <c r="F33" s="117">
        <v>212</v>
      </c>
      <c r="G33" s="117">
        <v>21</v>
      </c>
    </row>
    <row r="34" spans="2:7" ht="24.75" customHeight="1" x14ac:dyDescent="0.2">
      <c r="B34" s="167" t="s">
        <v>70</v>
      </c>
      <c r="C34" s="168"/>
      <c r="D34" s="100">
        <f>SUM('b.ogół-do 30 r.ż.'!E35)</f>
        <v>8768</v>
      </c>
      <c r="E34" s="100">
        <f>SUM('w tym kobiety'!E33)</f>
        <v>5974</v>
      </c>
      <c r="F34" s="118">
        <v>5618</v>
      </c>
      <c r="G34" s="118">
        <v>3681</v>
      </c>
    </row>
    <row r="35" spans="2:7" ht="15" customHeight="1" x14ac:dyDescent="0.2">
      <c r="B35" s="139" t="s">
        <v>86</v>
      </c>
      <c r="C35" s="140"/>
      <c r="D35" s="77">
        <f>SUM('b.ogół-do 30 r.ż.'!E36)</f>
        <v>104</v>
      </c>
      <c r="E35" s="77">
        <f>SUM('w tym kobiety'!E34)</f>
        <v>64</v>
      </c>
      <c r="F35" s="113">
        <v>65</v>
      </c>
      <c r="G35" s="113">
        <v>38</v>
      </c>
    </row>
    <row r="36" spans="2:7" ht="17.25" customHeight="1" thickBot="1" x14ac:dyDescent="0.25">
      <c r="B36" s="147" t="s">
        <v>56</v>
      </c>
      <c r="C36" s="148"/>
      <c r="D36" s="102">
        <f>SUM('b.ogół-do 30 r.ż.'!E37)</f>
        <v>2</v>
      </c>
      <c r="E36" s="102">
        <f>SUM('w tym kobiety'!E35)</f>
        <v>1</v>
      </c>
      <c r="F36" s="119">
        <v>1</v>
      </c>
      <c r="G36" s="119">
        <v>1</v>
      </c>
    </row>
    <row r="37" spans="2:7" ht="16.5" customHeight="1" thickTop="1" x14ac:dyDescent="0.2">
      <c r="B37" s="149" t="s">
        <v>40</v>
      </c>
      <c r="C37" s="150"/>
      <c r="D37" s="104">
        <f>SUM('b.ogół-do 30 r.ż.'!E38)</f>
        <v>87</v>
      </c>
      <c r="E37" s="104">
        <f>SUM('w tym kobiety'!E36)</f>
        <v>52</v>
      </c>
      <c r="F37" s="120">
        <v>24</v>
      </c>
      <c r="G37" s="120">
        <v>9</v>
      </c>
    </row>
    <row r="38" spans="2:7" ht="18" customHeight="1" thickBot="1" x14ac:dyDescent="0.25">
      <c r="B38" s="151" t="s">
        <v>52</v>
      </c>
      <c r="C38" s="152"/>
      <c r="D38" s="38">
        <f>SUM('b.ogół-do 30 r.ż.'!E39)</f>
        <v>5</v>
      </c>
      <c r="E38" s="38">
        <f>SUM('w tym kobiety'!E37)</f>
        <v>4</v>
      </c>
      <c r="F38" s="54">
        <v>2</v>
      </c>
      <c r="G38" s="54">
        <v>1</v>
      </c>
    </row>
    <row r="39" spans="2:7" ht="18" customHeight="1" thickTop="1" thickBot="1" x14ac:dyDescent="0.25">
      <c r="B39" s="153" t="s">
        <v>41</v>
      </c>
      <c r="C39" s="154"/>
      <c r="D39" s="96">
        <f>SUM('b.ogół-do 30 r.ż.'!E40)</f>
        <v>155</v>
      </c>
      <c r="E39" s="96">
        <f>SUM('w tym kobiety'!E38)</f>
        <v>108</v>
      </c>
      <c r="F39" s="110">
        <v>88</v>
      </c>
      <c r="G39" s="110">
        <v>60</v>
      </c>
    </row>
    <row r="40" spans="2:7" ht="25.5" customHeight="1" thickTop="1" thickBot="1" x14ac:dyDescent="0.25">
      <c r="B40" s="157" t="s">
        <v>42</v>
      </c>
      <c r="C40" s="158"/>
      <c r="D40" s="40">
        <f>SUM('b.ogół-do 30 r.ż.'!E41)</f>
        <v>2342</v>
      </c>
      <c r="E40" s="40">
        <f>SUM('w tym kobiety'!E39)</f>
        <v>823</v>
      </c>
      <c r="F40" s="121">
        <v>1443</v>
      </c>
      <c r="G40" s="121">
        <v>497</v>
      </c>
    </row>
    <row r="41" spans="2:7" ht="16.5" customHeight="1" thickBot="1" x14ac:dyDescent="0.25">
      <c r="B41" s="159" t="s">
        <v>43</v>
      </c>
      <c r="C41" s="160"/>
      <c r="D41" s="40">
        <f>SUM('b.ogół-do 30 r.ż.'!E42)</f>
        <v>0</v>
      </c>
      <c r="E41" s="40">
        <f>SUM('w tym kobiety'!E40)</f>
        <v>0</v>
      </c>
      <c r="F41" s="121">
        <v>0</v>
      </c>
      <c r="G41" s="121">
        <v>0</v>
      </c>
    </row>
    <row r="42" spans="2:7" ht="15.75" customHeight="1" thickBot="1" x14ac:dyDescent="0.25">
      <c r="B42" s="159" t="s">
        <v>44</v>
      </c>
      <c r="C42" s="160"/>
      <c r="D42" s="40">
        <f>SUM('b.ogół-do 30 r.ż.'!E43)</f>
        <v>13270</v>
      </c>
      <c r="E42" s="40">
        <f>SUM('w tym kobiety'!E41)</f>
        <v>4786</v>
      </c>
      <c r="F42" s="121">
        <v>7980</v>
      </c>
      <c r="G42" s="121">
        <v>2873</v>
      </c>
    </row>
    <row r="43" spans="2:7" ht="14.25" customHeight="1" thickBot="1" x14ac:dyDescent="0.25">
      <c r="B43" s="161" t="s">
        <v>45</v>
      </c>
      <c r="C43" s="162"/>
      <c r="D43" s="42">
        <f>SUM('b.ogół-do 30 r.ż.'!E44)</f>
        <v>5052</v>
      </c>
      <c r="E43" s="42">
        <f>SUM('w tym kobiety'!E42)</f>
        <v>2945</v>
      </c>
      <c r="F43" s="122">
        <v>3263</v>
      </c>
      <c r="G43" s="122">
        <v>1853</v>
      </c>
    </row>
    <row r="44" spans="2:7" ht="18" customHeight="1" thickTop="1" x14ac:dyDescent="0.2">
      <c r="B44" s="163" t="s">
        <v>46</v>
      </c>
      <c r="C44" s="164"/>
      <c r="D44" s="31">
        <f>SUM('b.ogół-do 30 r.ż.'!E45)</f>
        <v>480</v>
      </c>
      <c r="E44" s="31">
        <f>SUM('w tym kobiety'!E43)</f>
        <v>297</v>
      </c>
      <c r="F44" s="111">
        <v>407</v>
      </c>
      <c r="G44" s="111">
        <v>251</v>
      </c>
    </row>
    <row r="45" spans="2:7" ht="18" customHeight="1" x14ac:dyDescent="0.2">
      <c r="B45" s="141" t="s">
        <v>72</v>
      </c>
      <c r="C45" s="142"/>
      <c r="D45" s="81">
        <f>SUM('b.ogół-do 30 r.ż.'!E46)</f>
        <v>0</v>
      </c>
      <c r="E45" s="83">
        <f>SUM('w tym kobiety'!E44)</f>
        <v>0</v>
      </c>
      <c r="F45" s="123" t="s">
        <v>90</v>
      </c>
      <c r="G45" s="123" t="s">
        <v>90</v>
      </c>
    </row>
    <row r="46" spans="2:7" ht="18.75" customHeight="1" x14ac:dyDescent="0.2">
      <c r="B46" s="165" t="s">
        <v>47</v>
      </c>
      <c r="C46" s="166"/>
      <c r="D46" s="31">
        <f>SUM('b.ogół-do 30 r.ż.'!E47)</f>
        <v>199</v>
      </c>
      <c r="E46" s="31">
        <f>SUM('w tym kobiety'!E45)</f>
        <v>110</v>
      </c>
      <c r="F46" s="111">
        <v>127</v>
      </c>
      <c r="G46" s="111">
        <v>65</v>
      </c>
    </row>
    <row r="47" spans="2:7" ht="17.25" customHeight="1" x14ac:dyDescent="0.2">
      <c r="B47" s="143" t="s">
        <v>73</v>
      </c>
      <c r="C47" s="144"/>
      <c r="D47" s="82">
        <f>SUM('b.ogół-do 30 r.ż.'!E48)</f>
        <v>0</v>
      </c>
      <c r="E47" s="94">
        <f>SUM('w tym kobiety'!E46)</f>
        <v>0</v>
      </c>
      <c r="F47" s="124" t="s">
        <v>90</v>
      </c>
      <c r="G47" s="124" t="s">
        <v>90</v>
      </c>
    </row>
    <row r="48" spans="2:7" ht="18" customHeight="1" thickBot="1" x14ac:dyDescent="0.25">
      <c r="B48" s="145" t="s">
        <v>48</v>
      </c>
      <c r="C48" s="146"/>
      <c r="D48" s="15">
        <f>SUM('b.ogół-do 30 r.ż.'!E49)</f>
        <v>1611</v>
      </c>
      <c r="E48" s="15">
        <f>SUM('w tym kobiety'!E47)</f>
        <v>890</v>
      </c>
      <c r="F48" s="49">
        <v>810</v>
      </c>
      <c r="G48" s="49">
        <v>428</v>
      </c>
    </row>
    <row r="49" spans="2:7" ht="12" customHeight="1" thickTop="1" x14ac:dyDescent="0.25">
      <c r="B49" s="5"/>
      <c r="C49" s="4"/>
      <c r="D49" s="4"/>
      <c r="E49" s="4"/>
      <c r="F49" s="4"/>
      <c r="G49" s="4"/>
    </row>
    <row r="50" spans="2:7" ht="15.75" thickBot="1" x14ac:dyDescent="0.3">
      <c r="B50" s="6" t="s">
        <v>62</v>
      </c>
      <c r="C50" s="5"/>
      <c r="D50" s="5"/>
      <c r="E50" s="5"/>
      <c r="F50" s="5"/>
      <c r="G50" s="5"/>
    </row>
    <row r="51" spans="2:7" ht="13.5" thickBot="1" x14ac:dyDescent="0.25">
      <c r="B51" s="155" t="s">
        <v>89</v>
      </c>
      <c r="C51" s="156"/>
      <c r="D51" s="85">
        <f>SUM(D40:D43)</f>
        <v>20664</v>
      </c>
      <c r="E51" s="85">
        <f>SUM(E40:E43)</f>
        <v>8554</v>
      </c>
      <c r="F51" s="106">
        <f>SUM(F40:F43)</f>
        <v>12686</v>
      </c>
      <c r="G51" s="106">
        <f>SUM(G40:G43)</f>
        <v>5223</v>
      </c>
    </row>
    <row r="52" spans="2:7" ht="15.75" thickBot="1" x14ac:dyDescent="0.3">
      <c r="B52" s="6" t="s">
        <v>74</v>
      </c>
      <c r="C52" s="5"/>
      <c r="D52" s="5"/>
      <c r="E52" s="5"/>
      <c r="F52" s="5"/>
      <c r="G52" s="5"/>
    </row>
    <row r="53" spans="2:7" ht="13.5" thickBot="1" x14ac:dyDescent="0.25">
      <c r="B53" s="137" t="s">
        <v>75</v>
      </c>
      <c r="C53" s="138"/>
      <c r="D53" s="87">
        <f>SUM(D23,D25:D26,D33,D35)</f>
        <v>1976</v>
      </c>
      <c r="E53" s="87">
        <f>SUM(E23,E25:E26,E33,E35)</f>
        <v>879</v>
      </c>
      <c r="F53" s="107">
        <f>SUM(F23,F25:F26,F33,F35)</f>
        <v>902</v>
      </c>
      <c r="G53" s="107">
        <f>SUM(G23,G25:G26,G33,G35)</f>
        <v>379</v>
      </c>
    </row>
    <row r="54" spans="2:7" ht="13.5" thickBot="1" x14ac:dyDescent="0.25">
      <c r="B54" s="137" t="s">
        <v>88</v>
      </c>
      <c r="C54" s="138"/>
      <c r="D54" s="87">
        <f>SUM(D23,D25:D26)</f>
        <v>1528</v>
      </c>
      <c r="E54" s="87">
        <f t="shared" ref="E54:F54" si="0">SUM(E23,E25:E26)</f>
        <v>778</v>
      </c>
      <c r="F54" s="107">
        <f t="shared" si="0"/>
        <v>625</v>
      </c>
      <c r="G54" s="107">
        <f>SUM(G23,G25:G26)</f>
        <v>320</v>
      </c>
    </row>
    <row r="55" spans="2:7" ht="15" x14ac:dyDescent="0.25">
      <c r="B55" s="4" t="s">
        <v>98</v>
      </c>
      <c r="C55" s="5"/>
      <c r="D55" s="5"/>
      <c r="E55" s="5"/>
      <c r="F55" s="5"/>
    </row>
    <row r="56" spans="2:7" ht="20.25" customHeight="1" x14ac:dyDescent="0.25">
      <c r="B56" s="127" t="s">
        <v>93</v>
      </c>
      <c r="C56" s="4" t="s">
        <v>81</v>
      </c>
      <c r="D56" s="5"/>
      <c r="E56" s="5"/>
      <c r="F56" s="5"/>
    </row>
    <row r="57" spans="2:7" ht="15.75" customHeight="1" x14ac:dyDescent="0.25">
      <c r="B57" s="127">
        <v>2</v>
      </c>
      <c r="C57" s="4" t="s">
        <v>80</v>
      </c>
      <c r="D57" s="5"/>
      <c r="E57" s="5"/>
      <c r="F57" s="5"/>
    </row>
    <row r="58" spans="2:7" ht="15" customHeight="1" x14ac:dyDescent="0.25">
      <c r="B58" s="127">
        <v>3</v>
      </c>
      <c r="C58" s="4" t="s">
        <v>64</v>
      </c>
      <c r="D58" s="5"/>
      <c r="E58" s="5"/>
      <c r="F58" s="5"/>
    </row>
    <row r="59" spans="2:7" ht="16.5" customHeight="1" x14ac:dyDescent="0.25">
      <c r="B59" s="127">
        <v>4</v>
      </c>
      <c r="C59" s="4" t="s">
        <v>65</v>
      </c>
      <c r="D59" s="5"/>
      <c r="E59" s="5"/>
      <c r="F59" s="5"/>
    </row>
    <row r="60" spans="2:7" ht="18" customHeight="1" x14ac:dyDescent="0.25">
      <c r="B60" s="127">
        <v>5</v>
      </c>
      <c r="C60" s="4" t="s">
        <v>66</v>
      </c>
      <c r="D60" s="5"/>
      <c r="E60" s="5"/>
      <c r="F60" s="5"/>
    </row>
    <row r="61" spans="2:7" ht="15" x14ac:dyDescent="0.25">
      <c r="B61" s="5"/>
      <c r="C61" s="89" t="s">
        <v>82</v>
      </c>
      <c r="D61" s="5"/>
      <c r="E61" s="5"/>
      <c r="F61" s="5"/>
    </row>
    <row r="62" spans="2:7" ht="15" x14ac:dyDescent="0.25">
      <c r="B62" s="5"/>
      <c r="C62" s="89" t="s">
        <v>83</v>
      </c>
      <c r="D62" s="5"/>
      <c r="E62" s="5"/>
      <c r="F62" s="5"/>
    </row>
    <row r="63" spans="2:7" ht="15" x14ac:dyDescent="0.25">
      <c r="B63" s="5"/>
      <c r="C63" s="4" t="s">
        <v>84</v>
      </c>
      <c r="D63" s="5"/>
      <c r="E63" s="5"/>
      <c r="F63" s="5"/>
    </row>
  </sheetData>
  <mergeCells count="34">
    <mergeCell ref="F2:G2"/>
    <mergeCell ref="F3:G3"/>
    <mergeCell ref="B5:C5"/>
    <mergeCell ref="B8:B13"/>
    <mergeCell ref="B14:C14"/>
    <mergeCell ref="B6:B7"/>
    <mergeCell ref="B2:C4"/>
    <mergeCell ref="D2:E2"/>
    <mergeCell ref="D3:E3"/>
    <mergeCell ref="B20:B31"/>
    <mergeCell ref="B15:C15"/>
    <mergeCell ref="B16:C16"/>
    <mergeCell ref="B17:B18"/>
    <mergeCell ref="B19:C19"/>
    <mergeCell ref="B41:C4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2:C42"/>
    <mergeCell ref="B43:C43"/>
    <mergeCell ref="B44:C44"/>
    <mergeCell ref="B45:C45"/>
    <mergeCell ref="B46:C46"/>
    <mergeCell ref="B47:C47"/>
    <mergeCell ref="B48:C48"/>
    <mergeCell ref="B51:C51"/>
    <mergeCell ref="B53:C53"/>
    <mergeCell ref="B54:C54"/>
  </mergeCells>
  <printOptions horizontalCentered="1" verticalCentered="1"/>
  <pageMargins left="0" right="0" top="0" bottom="0" header="0" footer="0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J14"/>
  <sheetViews>
    <sheetView zoomScale="160" zoomScaleNormal="160" workbookViewId="0">
      <selection activeCell="B1" sqref="B1"/>
    </sheetView>
  </sheetViews>
  <sheetFormatPr defaultRowHeight="15" x14ac:dyDescent="0.25"/>
  <cols>
    <col min="1" max="1" width="2" style="1" customWidth="1"/>
    <col min="2" max="2" width="23.5703125" style="1" customWidth="1"/>
    <col min="3" max="3" width="7.5703125" style="1" customWidth="1"/>
    <col min="4" max="5" width="8.28515625" style="1" customWidth="1"/>
    <col min="6" max="6" width="8.5703125" style="1" customWidth="1"/>
    <col min="7" max="7" width="8.28515625" style="1" customWidth="1"/>
    <col min="8" max="8" width="8.42578125" style="1" customWidth="1"/>
    <col min="9" max="9" width="8.28515625" style="1" customWidth="1"/>
    <col min="10" max="10" width="9" style="1" customWidth="1"/>
    <col min="11" max="16384" width="9.140625" style="1"/>
  </cols>
  <sheetData>
    <row r="1" spans="2:10" ht="12.75" customHeight="1" thickBot="1" x14ac:dyDescent="0.3">
      <c r="B1" s="45" t="s">
        <v>0</v>
      </c>
      <c r="C1" s="4"/>
      <c r="D1" s="4"/>
      <c r="E1" s="4"/>
      <c r="F1" s="4"/>
      <c r="G1" s="4"/>
      <c r="H1" s="4"/>
      <c r="I1" s="4"/>
      <c r="J1" s="4"/>
    </row>
    <row r="2" spans="2:10" ht="15.75" customHeight="1" thickTop="1" x14ac:dyDescent="0.25">
      <c r="B2" s="129" t="s">
        <v>1</v>
      </c>
      <c r="C2" s="205" t="s">
        <v>3</v>
      </c>
      <c r="D2" s="206"/>
      <c r="E2" s="211"/>
      <c r="F2" s="205"/>
      <c r="G2" s="217" t="s">
        <v>5</v>
      </c>
      <c r="H2" s="218"/>
      <c r="I2" s="218"/>
      <c r="J2" s="219"/>
    </row>
    <row r="3" spans="2:10" ht="22.5" customHeight="1" thickBot="1" x14ac:dyDescent="0.3">
      <c r="B3" s="130" t="s">
        <v>2</v>
      </c>
      <c r="C3" s="207"/>
      <c r="D3" s="208"/>
      <c r="E3" s="212" t="s">
        <v>4</v>
      </c>
      <c r="F3" s="207"/>
      <c r="G3" s="220" t="s">
        <v>6</v>
      </c>
      <c r="H3" s="221"/>
      <c r="I3" s="221"/>
      <c r="J3" s="222"/>
    </row>
    <row r="4" spans="2:10" ht="14.25" customHeight="1" x14ac:dyDescent="0.25">
      <c r="B4" s="131"/>
      <c r="C4" s="207"/>
      <c r="D4" s="208"/>
      <c r="E4" s="213"/>
      <c r="F4" s="214"/>
      <c r="G4" s="223" t="s">
        <v>7</v>
      </c>
      <c r="H4" s="224"/>
      <c r="I4" s="227" t="s">
        <v>8</v>
      </c>
      <c r="J4" s="228"/>
    </row>
    <row r="5" spans="2:10" ht="11.25" customHeight="1" thickBot="1" x14ac:dyDescent="0.3">
      <c r="B5" s="131"/>
      <c r="C5" s="209"/>
      <c r="D5" s="210"/>
      <c r="E5" s="215"/>
      <c r="F5" s="216"/>
      <c r="G5" s="225"/>
      <c r="H5" s="226"/>
      <c r="I5" s="229" t="s">
        <v>9</v>
      </c>
      <c r="J5" s="230"/>
    </row>
    <row r="6" spans="2:10" ht="11.25" customHeight="1" thickBot="1" x14ac:dyDescent="0.3">
      <c r="B6" s="131"/>
      <c r="C6" s="201" t="s">
        <v>10</v>
      </c>
      <c r="D6" s="201"/>
      <c r="E6" s="201"/>
      <c r="F6" s="201"/>
      <c r="G6" s="202" t="s">
        <v>11</v>
      </c>
      <c r="H6" s="203"/>
      <c r="I6" s="203"/>
      <c r="J6" s="204"/>
    </row>
    <row r="7" spans="2:10" ht="11.25" customHeight="1" thickBot="1" x14ac:dyDescent="0.3">
      <c r="B7" s="131"/>
      <c r="C7" s="56" t="s">
        <v>12</v>
      </c>
      <c r="D7" s="56" t="s">
        <v>13</v>
      </c>
      <c r="E7" s="56" t="s">
        <v>12</v>
      </c>
      <c r="F7" s="58" t="s">
        <v>13</v>
      </c>
      <c r="G7" s="59" t="s">
        <v>12</v>
      </c>
      <c r="H7" s="56" t="s">
        <v>13</v>
      </c>
      <c r="I7" s="56" t="s">
        <v>12</v>
      </c>
      <c r="J7" s="57" t="s">
        <v>13</v>
      </c>
    </row>
    <row r="8" spans="2:10" ht="31.5" customHeight="1" x14ac:dyDescent="0.25">
      <c r="B8" s="132" t="s">
        <v>7</v>
      </c>
      <c r="C8" s="128">
        <v>133227</v>
      </c>
      <c r="D8" s="60">
        <v>63745</v>
      </c>
      <c r="E8" s="60">
        <v>80012</v>
      </c>
      <c r="F8" s="61">
        <v>37450</v>
      </c>
      <c r="G8" s="62">
        <v>96546</v>
      </c>
      <c r="H8" s="60">
        <v>51731</v>
      </c>
      <c r="I8" s="60">
        <v>12582</v>
      </c>
      <c r="J8" s="63">
        <v>6318</v>
      </c>
    </row>
    <row r="9" spans="2:10" ht="29.25" customHeight="1" x14ac:dyDescent="0.25">
      <c r="B9" s="133" t="s">
        <v>14</v>
      </c>
      <c r="C9" s="64">
        <v>67353</v>
      </c>
      <c r="D9" s="64">
        <v>33114</v>
      </c>
      <c r="E9" s="64">
        <v>38013</v>
      </c>
      <c r="F9" s="65">
        <v>18090</v>
      </c>
      <c r="G9" s="66">
        <v>28987</v>
      </c>
      <c r="H9" s="64">
        <v>16655</v>
      </c>
      <c r="I9" s="64">
        <v>2811</v>
      </c>
      <c r="J9" s="67">
        <v>1630</v>
      </c>
    </row>
    <row r="10" spans="2:10" ht="28.5" customHeight="1" x14ac:dyDescent="0.25">
      <c r="B10" s="133" t="s">
        <v>15</v>
      </c>
      <c r="C10" s="64">
        <v>39731</v>
      </c>
      <c r="D10" s="64">
        <v>18947</v>
      </c>
      <c r="E10" s="64">
        <v>19824</v>
      </c>
      <c r="F10" s="65">
        <v>8869</v>
      </c>
      <c r="G10" s="66">
        <v>13688</v>
      </c>
      <c r="H10" s="64">
        <v>7184</v>
      </c>
      <c r="I10" s="64">
        <v>755</v>
      </c>
      <c r="J10" s="67">
        <v>357</v>
      </c>
    </row>
    <row r="11" spans="2:10" ht="24" customHeight="1" x14ac:dyDescent="0.25">
      <c r="B11" s="134" t="s">
        <v>91</v>
      </c>
      <c r="C11" s="68">
        <f t="shared" ref="C11:J11" si="0">SUM(C9/C8*100)</f>
        <v>50.555067666464005</v>
      </c>
      <c r="D11" s="68">
        <f t="shared" si="0"/>
        <v>51.947603733626167</v>
      </c>
      <c r="E11" s="68">
        <f t="shared" si="0"/>
        <v>47.509123631455282</v>
      </c>
      <c r="F11" s="69">
        <f t="shared" si="0"/>
        <v>48.304405874499338</v>
      </c>
      <c r="G11" s="70">
        <f t="shared" si="0"/>
        <v>30.024029996064051</v>
      </c>
      <c r="H11" s="68">
        <f t="shared" si="0"/>
        <v>32.195395410875491</v>
      </c>
      <c r="I11" s="68">
        <f t="shared" si="0"/>
        <v>22.341440152598953</v>
      </c>
      <c r="J11" s="71">
        <f t="shared" si="0"/>
        <v>25.799303577081357</v>
      </c>
    </row>
    <row r="12" spans="2:10" ht="26.25" customHeight="1" thickBot="1" x14ac:dyDescent="0.3">
      <c r="B12" s="135" t="s">
        <v>92</v>
      </c>
      <c r="C12" s="72">
        <f t="shared" ref="C12:J12" si="1">SUM(C10/C8*100)</f>
        <v>29.82203307137442</v>
      </c>
      <c r="D12" s="72">
        <f t="shared" si="1"/>
        <v>29.723115538473603</v>
      </c>
      <c r="E12" s="72">
        <f t="shared" si="1"/>
        <v>24.776283557466382</v>
      </c>
      <c r="F12" s="73">
        <f t="shared" si="1"/>
        <v>23.682242990654206</v>
      </c>
      <c r="G12" s="74">
        <f t="shared" si="1"/>
        <v>14.177697677790899</v>
      </c>
      <c r="H12" s="72">
        <f t="shared" si="1"/>
        <v>13.887224294910208</v>
      </c>
      <c r="I12" s="72">
        <f t="shared" si="1"/>
        <v>6.0006358289620092</v>
      </c>
      <c r="J12" s="75">
        <f t="shared" si="1"/>
        <v>5.650522317188984</v>
      </c>
    </row>
    <row r="13" spans="2:10" ht="12.75" customHeight="1" thickTop="1" x14ac:dyDescent="0.25">
      <c r="B13" s="136" t="s">
        <v>96</v>
      </c>
    </row>
    <row r="14" spans="2:10" ht="13.5" customHeight="1" x14ac:dyDescent="0.25">
      <c r="B14" s="136" t="s">
        <v>97</v>
      </c>
    </row>
  </sheetData>
  <mergeCells count="12">
    <mergeCell ref="C6:F6"/>
    <mergeCell ref="G6:J6"/>
    <mergeCell ref="C2:D5"/>
    <mergeCell ref="E2:F2"/>
    <mergeCell ref="E3:F3"/>
    <mergeCell ref="E4:F4"/>
    <mergeCell ref="E5:F5"/>
    <mergeCell ref="G2:J2"/>
    <mergeCell ref="G3:J3"/>
    <mergeCell ref="G4:H5"/>
    <mergeCell ref="I4:J4"/>
    <mergeCell ref="I5:J5"/>
  </mergeCells>
  <printOptions horizontalCentered="1" verticalCentered="1"/>
  <pageMargins left="0" right="0" top="0" bottom="0" header="0" footer="0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b.ogół-do 30 r.ż.</vt:lpstr>
      <vt:lpstr>w tym kobiety</vt:lpstr>
      <vt:lpstr>akt.for. 30 25</vt:lpstr>
      <vt:lpstr>bezr 30 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WUP</cp:lastModifiedBy>
  <cp:lastPrinted>2018-01-29T08:30:30Z</cp:lastPrinted>
  <dcterms:created xsi:type="dcterms:W3CDTF">2017-09-15T11:17:22Z</dcterms:created>
  <dcterms:modified xsi:type="dcterms:W3CDTF">2018-01-29T09:40:32Z</dcterms:modified>
</cp:coreProperties>
</file>