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15" windowWidth="27795" windowHeight="1207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C12" i="1" l="1"/>
  <c r="D12" i="1"/>
  <c r="E12" i="1"/>
  <c r="F12" i="1"/>
  <c r="G12" i="1"/>
  <c r="H12" i="1"/>
  <c r="I12" i="1"/>
  <c r="J12" i="1"/>
  <c r="D54" i="4" l="1"/>
  <c r="E55" i="4" l="1"/>
  <c r="E54" i="4"/>
  <c r="D55" i="4"/>
  <c r="C13" i="1"/>
  <c r="C14" i="1" l="1"/>
  <c r="F6" i="4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5" i="6"/>
  <c r="F47" i="6"/>
  <c r="D52" i="4" l="1"/>
  <c r="F7" i="4" l="1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B55" i="2" l="1"/>
  <c r="B54" i="6"/>
  <c r="E50" i="6" l="1"/>
  <c r="E52" i="6"/>
  <c r="E53" i="6"/>
  <c r="E52" i="4" l="1"/>
  <c r="D53" i="6"/>
  <c r="D52" i="6"/>
  <c r="D50" i="6"/>
  <c r="F50" i="6" s="1"/>
  <c r="G51" i="2"/>
  <c r="G53" i="2"/>
  <c r="F53" i="2"/>
  <c r="G54" i="2"/>
  <c r="F54" i="2"/>
  <c r="F51" i="2"/>
  <c r="F52" i="4" l="1"/>
  <c r="D13" i="1"/>
  <c r="E13" i="1"/>
  <c r="F13" i="1"/>
  <c r="G13" i="1"/>
  <c r="H13" i="1"/>
  <c r="I13" i="1"/>
  <c r="J13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<sst xmlns="http://schemas.openxmlformats.org/spreadsheetml/2006/main" count="245" uniqueCount="100">
  <si>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</si>
  <si>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</si>
  <si>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</si>
  <si>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</si>
  <si>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</si>
  <si>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</si>
  <si>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</si>
  <si>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</si>
  <si>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</si>
  <si>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</si>
  <si>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</si>
  <si>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</si>
  <si>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</si>
  <si>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</si>
  <si>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</si>
  <si>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</si>
  <si>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</si>
  <si>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</si>
  <si>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</si>
  <si>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</si>
  <si>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</si>
  <si>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</si>
  <si>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</si>
  <si>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</si>
  <si>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</si>
  <si>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</si>
  <si>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</si>
  <si>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</si>
  <si>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</si>
  <si>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</si>
  <si>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</si>
  <si>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</si>
  <si>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</si>
  <si>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</si>
  <si>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</si>
  <si>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</si>
  <si>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</si>
  <si>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</si>
  <si>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</si>
  <si>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</si>
  <si>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</si>
  <si>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</si>
  <si>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</si>
  <si>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</si>
  <si>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</si>
  <si>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</si>
  <si>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</si>
  <si>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</si>
  <si>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</si>
  <si>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</si>
  <si>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</si>
  <si>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</si>
  <si>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</si>
  <si>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</si>
  <si>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</si>
  <si>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</si>
  <si>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</si>
  <si>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</si>
  <si>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</si>
  <si>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</si>
  <si>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</si>
  <si>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</si>
  <si>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</si>
  <si>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</si>
  <si>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</si>
  <si>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</si>
  <si>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</si>
  <si>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</si>
  <si>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</si>
  <si>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</si>
  <si>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</si>
  <si>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</si>
  <si>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</si>
  <si>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</si>
  <si>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</si>
  <si>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</si>
  <si>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</si>
  <si>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</si>
  <si>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</si>
  <si>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</si>
  <si>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</si>
  <si>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</si>
  <si>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</si>
  <si>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</si>
  <si>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</si>
  <si>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</si>
  <si>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</si>
  <si>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</si>
  <si>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>w okresie sprawozdawczym *</t>
  </si>
  <si>
    <t>w końcu okresu sprawozdawczego **</t>
  </si>
  <si>
    <t xml:space="preserve">ROZKŁAD AKTYWNYCH FORM WŚRÓD BEZROBOTNYCH DO 30 ROKU ŻYCIA W SZCZEGÓLNEJ </t>
  </si>
  <si>
    <t xml:space="preserve">Rejestrowane Bezrobocie w PUP wśród osób młodych (do 30 roku życia, w tym do 25 r.ż.) </t>
  </si>
  <si>
    <t>w stos. do bezrobotnych ogółem w PUP</t>
  </si>
  <si>
    <t>Bezrobotny może uzyskać dofinansowanie w zakresie przewidzianym w ustawie o promocji zatrudnienia i instytucjach rynku pracy.</t>
  </si>
  <si>
    <t>Róznice w formach aktywnych adresowanych tyko do osób młodych wynikają z faktu ustalania statusu osoby do 30 r. życia na dzień wyłączenia z ewidencji statystycznej.</t>
  </si>
  <si>
    <t>Bezrobotni ogółem zarejestrowani w PUP ("napływ" w zdefiniowanym okresie)</t>
  </si>
  <si>
    <t xml:space="preserve">x      </t>
  </si>
  <si>
    <t>* Liczby zawarte w zestawieniu dotyczą okresu  I - VIII 2019 r.</t>
  </si>
  <si>
    <t>** Liczby dotyczą średniej arytmetycznej z okr. I - VIII 2019 r.</t>
  </si>
  <si>
    <r>
      <t>OSOBY MŁODE NA RYNKU PRACY W WOJEWÓDZTWIE PODKARPACKIM</t>
    </r>
    <r>
      <rPr>
        <sz val="11"/>
        <color theme="1"/>
        <rFont val="Times New Roman"/>
        <family val="1"/>
        <charset val="238"/>
      </rPr>
      <t xml:space="preserve">     </t>
    </r>
    <r>
      <rPr>
        <b/>
        <u/>
        <sz val="11"/>
        <color theme="1"/>
        <rFont val="Times New Roman"/>
        <family val="1"/>
        <charset val="238"/>
      </rPr>
      <t>styczeń  -  sierpień  2019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</si>
</sst>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  <font>
      <vertAlign val="superscript"/>
      <sz val="8"/>
      <color theme="1"/>
      <name val="Times New Roman"/>
      <family val="1"/>
      <charset val="238"/>
    </font>
    <font>
      <sz val="8"/>
      <color theme="1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9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double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40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0" fontId="11" fillId="2" borderId="0" xfId="0" applyFont="1" applyFill="1"/>
    <xf numFmtId="0" fontId="5" fillId="3" borderId="58" xfId="0" applyFont="1" applyFill="1" applyBorder="1" applyAlignment="1">
      <alignment horizontal="center" vertical="center"/>
    </xf>
    <xf numFmtId="3" fontId="2" fillId="2" borderId="59" xfId="0" applyNumberFormat="1" applyFont="1" applyFill="1" applyBorder="1" applyAlignment="1">
      <alignment horizontal="center" vertical="center" wrapText="1"/>
    </xf>
    <xf numFmtId="3" fontId="2" fillId="2" borderId="60" xfId="0" applyNumberFormat="1" applyFont="1" applyFill="1" applyBorder="1" applyAlignment="1">
      <alignment horizontal="center" vertical="center" wrapText="1"/>
    </xf>
    <xf numFmtId="3" fontId="4" fillId="0" borderId="61" xfId="0" applyNumberFormat="1" applyFont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164" fontId="2" fillId="7" borderId="61" xfId="0" applyNumberFormat="1" applyFont="1" applyFill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/>
    </xf>
    <xf numFmtId="3" fontId="2" fillId="2" borderId="66" xfId="0" applyNumberFormat="1" applyFont="1" applyFill="1" applyBorder="1" applyAlignment="1">
      <alignment horizontal="center" vertical="center" wrapText="1"/>
    </xf>
    <xf numFmtId="3" fontId="4" fillId="0" borderId="67" xfId="0" applyNumberFormat="1" applyFont="1" applyBorder="1" applyAlignment="1">
      <alignment horizontal="center" vertical="center" wrapText="1"/>
    </xf>
    <xf numFmtId="164" fontId="2" fillId="7" borderId="67" xfId="0" applyNumberFormat="1" applyFont="1" applyFill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/>
    </xf>
    <xf numFmtId="0" fontId="5" fillId="3" borderId="78" xfId="0" applyFont="1" applyFill="1" applyBorder="1" applyAlignment="1">
      <alignment horizontal="center" vertical="center"/>
    </xf>
    <xf numFmtId="0" fontId="12" fillId="2" borderId="0" xfId="0" applyFont="1" applyFill="1"/>
    <xf numFmtId="0" fontId="5" fillId="3" borderId="86" xfId="0" applyFont="1" applyFill="1" applyBorder="1" applyAlignment="1">
      <alignment horizontal="center" vertical="center"/>
    </xf>
    <xf numFmtId="3" fontId="2" fillId="2" borderId="87" xfId="0" applyNumberFormat="1" applyFont="1" applyFill="1" applyBorder="1" applyAlignment="1">
      <alignment horizontal="center" vertical="center" wrapText="1"/>
    </xf>
    <xf numFmtId="3" fontId="4" fillId="0" borderId="88" xfId="0" applyNumberFormat="1" applyFont="1" applyBorder="1" applyAlignment="1">
      <alignment horizontal="center" vertical="center" wrapText="1"/>
    </xf>
    <xf numFmtId="164" fontId="2" fillId="7" borderId="88" xfId="0" applyNumberFormat="1" applyFont="1" applyFill="1" applyBorder="1" applyAlignment="1">
      <alignment horizontal="center" vertical="center" wrapText="1"/>
    </xf>
    <xf numFmtId="164" fontId="2" fillId="7" borderId="89" xfId="0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/>
    </xf>
    <xf numFmtId="0" fontId="10" fillId="0" borderId="0" xfId="0" applyFont="1" applyFill="1"/>
    <xf numFmtId="0" fontId="5" fillId="3" borderId="93" xfId="0" applyFont="1" applyFill="1" applyBorder="1" applyAlignment="1">
      <alignment horizontal="center" vertical="center"/>
    </xf>
    <xf numFmtId="3" fontId="2" fillId="2" borderId="94" xfId="0" applyNumberFormat="1" applyFont="1" applyFill="1" applyBorder="1" applyAlignment="1">
      <alignment horizontal="center" vertical="center" wrapText="1"/>
    </xf>
    <xf numFmtId="3" fontId="4" fillId="0" borderId="95" xfId="0" applyNumberFormat="1" applyFont="1" applyBorder="1" applyAlignment="1">
      <alignment horizontal="center" vertical="center" wrapText="1"/>
    </xf>
    <xf numFmtId="164" fontId="2" fillId="7" borderId="95" xfId="0" applyNumberFormat="1" applyFont="1" applyFill="1" applyBorder="1" applyAlignment="1">
      <alignment horizontal="center" vertical="center" wrapText="1"/>
    </xf>
    <xf numFmtId="164" fontId="2" fillId="7" borderId="96" xfId="0" applyNumberFormat="1" applyFont="1" applyFill="1" applyBorder="1" applyAlignment="1">
      <alignment horizontal="center" vertical="center" wrapText="1"/>
    </xf>
    <xf numFmtId="49" fontId="16" fillId="2" borderId="0" xfId="0" applyNumberFormat="1" applyFont="1" applyFill="1"/>
    <xf numFmtId="49" fontId="12" fillId="2" borderId="0" xfId="0" applyNumberFormat="1" applyFont="1" applyFill="1"/>
    <xf numFmtId="0" fontId="17" fillId="2" borderId="0" xfId="0" applyFont="1" applyFill="1"/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2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9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9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91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2" fillId="3" borderId="92" xfId="0" applyFont="1" applyFill="1" applyBorder="1" applyAlignment="1">
      <alignment vertical="center" wrapText="1"/>
    </xf>
    <xf numFmtId="0" fontId="5" fillId="3" borderId="8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82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84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73269</xdr:colOff>
      <xdr:row>1</xdr:row>
      <xdr:rowOff>21980</xdr:rowOff>
    </xdr:from>
    <xdr:to>
      <xdr:col>5</xdr:col>
      <xdr:colOff>371841</xdr:colOff>
      <xdr:row>3</xdr:row>
      <xdr:rowOff>168519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8673" y="212480"/>
          <a:ext cx="2527789" cy="52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65"/>
  <sheetViews>
    <sheetView tabSelected="1" zoomScale="120" zoomScaleNormal="120" workbookViewId="0">
      <selection activeCell="B1" sqref="B1"/>
    </sheetView>
  </sheetViews>
  <sheetFormatPr defaultRowHeight="15" x14ac:dyDescent="0.25"/>
  <cols>
    <col min="1" max="1" width="1.7109375" style="5" customWidth="1"/>
    <col min="2" max="2" width="3" style="5" customWidth="1"/>
    <col min="3" max="3" width="79" style="5" customWidth="1"/>
    <col min="4" max="4" width="18.42578125" style="5" customWidth="1"/>
    <col min="5" max="5" width="15.140625" style="5" customWidth="1"/>
    <col min="6" max="6" width="10.5703125" style="5" customWidth="1"/>
    <col min="7" max="7" width="1.7109375" style="5" customWidth="1"/>
    <col min="8" max="16384" width="9.140625" style="5"/>
  </cols>
  <sheetData>
    <row r="1" spans="2:9" ht="15" customHeight="1" x14ac:dyDescent="0.25">
      <c r="B1" s="2" t="s">
        <v>99</v>
      </c>
      <c r="C1" s="4"/>
      <c r="D1" s="4"/>
      <c r="E1" s="4"/>
      <c r="F1" s="4"/>
    </row>
    <row r="2" spans="2:9" x14ac:dyDescent="0.25">
      <c r="B2" s="6"/>
      <c r="C2" s="4"/>
      <c r="D2" s="4"/>
      <c r="E2" s="4"/>
      <c r="F2" s="4"/>
    </row>
    <row r="3" spans="2:9" x14ac:dyDescent="0.25">
      <c r="B3" s="4" t="s">
        <v>90</v>
      </c>
      <c r="C3" s="4"/>
      <c r="D3" s="4"/>
      <c r="E3" s="4"/>
      <c r="F3" s="4"/>
    </row>
    <row r="4" spans="2:9" ht="15.75" thickBot="1" x14ac:dyDescent="0.3">
      <c r="B4" s="4" t="s">
        <v>86</v>
      </c>
      <c r="C4" s="4"/>
      <c r="D4" s="4"/>
      <c r="E4" s="4"/>
      <c r="F4" s="4"/>
    </row>
    <row r="5" spans="2:9" ht="52.5" customHeight="1" thickTop="1" x14ac:dyDescent="0.25">
      <c r="B5" s="145" t="s">
        <v>13</v>
      </c>
      <c r="C5" s="146"/>
      <c r="D5" s="7" t="s">
        <v>95</v>
      </c>
      <c r="E5" s="7" t="s">
        <v>50</v>
      </c>
      <c r="F5" s="8" t="s">
        <v>46</v>
      </c>
    </row>
    <row r="6" spans="2:9" ht="18" customHeight="1" thickBot="1" x14ac:dyDescent="0.3">
      <c r="B6" s="151" t="s">
        <v>53</v>
      </c>
      <c r="C6" s="152"/>
      <c r="D6" s="9">
        <v>70349</v>
      </c>
      <c r="E6" s="9">
        <v>32595</v>
      </c>
      <c r="F6" s="10">
        <f>SUM(E6/D6*100)</f>
        <v>46.333281212241822</v>
      </c>
    </row>
    <row r="7" spans="2:9" ht="15.75" thickTop="1" x14ac:dyDescent="0.25">
      <c r="B7" s="153"/>
      <c r="C7" s="11" t="s">
        <v>18</v>
      </c>
      <c r="D7" s="12">
        <v>11907</v>
      </c>
      <c r="E7" s="12">
        <v>9136</v>
      </c>
      <c r="F7" s="13">
        <f>SUM(E7/D7*100)</f>
        <v>76.72797514067355</v>
      </c>
    </row>
    <row r="8" spans="2:9" ht="15.75" thickBot="1" x14ac:dyDescent="0.3">
      <c r="B8" s="154"/>
      <c r="C8" s="14" t="s">
        <v>19</v>
      </c>
      <c r="D8" s="15">
        <v>58442</v>
      </c>
      <c r="E8" s="15">
        <v>23459</v>
      </c>
      <c r="F8" s="16">
        <f t="shared" ref="F8:F25" si="0">SUM(E8/D8*100)</f>
        <v>40.140652270627285</v>
      </c>
      <c r="H8" s="55"/>
    </row>
    <row r="9" spans="2:9" ht="15.75" thickTop="1" x14ac:dyDescent="0.25">
      <c r="B9" s="155" t="s">
        <v>54</v>
      </c>
      <c r="C9" s="11" t="s">
        <v>20</v>
      </c>
      <c r="D9" s="12">
        <v>71</v>
      </c>
      <c r="E9" s="12">
        <v>23</v>
      </c>
      <c r="F9" s="13">
        <f t="shared" si="0"/>
        <v>32.394366197183103</v>
      </c>
    </row>
    <row r="10" spans="2:9" x14ac:dyDescent="0.25">
      <c r="B10" s="156"/>
      <c r="C10" s="17" t="s">
        <v>21</v>
      </c>
      <c r="D10" s="18">
        <v>300</v>
      </c>
      <c r="E10" s="18">
        <v>63</v>
      </c>
      <c r="F10" s="19">
        <f t="shared" si="0"/>
        <v>21</v>
      </c>
    </row>
    <row r="11" spans="2:9" x14ac:dyDescent="0.25">
      <c r="B11" s="156"/>
      <c r="C11" s="17" t="s">
        <v>22</v>
      </c>
      <c r="D11" s="18">
        <v>3822</v>
      </c>
      <c r="E11" s="18">
        <v>2282</v>
      </c>
      <c r="F11" s="19">
        <f t="shared" si="0"/>
        <v>59.706959706959708</v>
      </c>
    </row>
    <row r="12" spans="2:9" x14ac:dyDescent="0.25">
      <c r="B12" s="156"/>
      <c r="C12" s="17" t="s">
        <v>23</v>
      </c>
      <c r="D12" s="18">
        <v>1</v>
      </c>
      <c r="E12" s="18">
        <v>0</v>
      </c>
      <c r="F12" s="19">
        <f t="shared" si="0"/>
        <v>0</v>
      </c>
    </row>
    <row r="13" spans="2:9" x14ac:dyDescent="0.25">
      <c r="B13" s="156"/>
      <c r="C13" s="17" t="s">
        <v>24</v>
      </c>
      <c r="D13" s="18">
        <v>937</v>
      </c>
      <c r="E13" s="18">
        <v>452</v>
      </c>
      <c r="F13" s="19">
        <f t="shared" si="0"/>
        <v>48.239060832443968</v>
      </c>
    </row>
    <row r="14" spans="2:9" ht="15.75" thickBot="1" x14ac:dyDescent="0.3">
      <c r="B14" s="157"/>
      <c r="C14" s="20" t="s">
        <v>25</v>
      </c>
      <c r="D14" s="21">
        <v>195</v>
      </c>
      <c r="E14" s="21">
        <v>13</v>
      </c>
      <c r="F14" s="22">
        <f t="shared" si="0"/>
        <v>6.666666666666667</v>
      </c>
    </row>
    <row r="15" spans="2:9" ht="17.25" customHeight="1" thickTop="1" x14ac:dyDescent="0.25">
      <c r="B15" s="158" t="s">
        <v>55</v>
      </c>
      <c r="C15" s="159"/>
      <c r="D15" s="23">
        <v>79367</v>
      </c>
      <c r="E15" s="23">
        <v>34467</v>
      </c>
      <c r="F15" s="24">
        <f t="shared" si="0"/>
        <v>43.427369057668805</v>
      </c>
    </row>
    <row r="16" spans="2:9" ht="17.25" customHeight="1" thickBot="1" x14ac:dyDescent="0.3">
      <c r="B16" s="147" t="s">
        <v>26</v>
      </c>
      <c r="C16" s="148"/>
      <c r="D16" s="75">
        <v>40971</v>
      </c>
      <c r="E16" s="75">
        <v>17828</v>
      </c>
      <c r="F16" s="76">
        <f t="shared" si="0"/>
        <v>43.51370481560128</v>
      </c>
      <c r="H16" s="55"/>
      <c r="I16" s="55"/>
    </row>
    <row r="17" spans="2:9" ht="16.5" thickTop="1" thickBot="1" x14ac:dyDescent="0.3">
      <c r="B17" s="149" t="s">
        <v>27</v>
      </c>
      <c r="C17" s="150"/>
      <c r="D17" s="25">
        <v>32025</v>
      </c>
      <c r="E17" s="25">
        <v>13801</v>
      </c>
      <c r="F17" s="26">
        <f t="shared" si="0"/>
        <v>43.094457455113194</v>
      </c>
    </row>
    <row r="18" spans="2:9" x14ac:dyDescent="0.25">
      <c r="B18" s="164"/>
      <c r="C18" s="27" t="s">
        <v>28</v>
      </c>
      <c r="D18" s="28">
        <v>1411</v>
      </c>
      <c r="E18" s="28">
        <v>447</v>
      </c>
      <c r="F18" s="29">
        <f t="shared" si="0"/>
        <v>31.679659815733523</v>
      </c>
    </row>
    <row r="19" spans="2:9" ht="15.75" thickBot="1" x14ac:dyDescent="0.3">
      <c r="B19" s="165"/>
      <c r="C19" s="30" t="s">
        <v>29</v>
      </c>
      <c r="D19" s="31">
        <v>2767</v>
      </c>
      <c r="E19" s="31">
        <v>1272</v>
      </c>
      <c r="F19" s="32">
        <f t="shared" si="0"/>
        <v>45.970365016263095</v>
      </c>
    </row>
    <row r="20" spans="2:9" ht="15.75" thickBot="1" x14ac:dyDescent="0.3">
      <c r="B20" s="166" t="s">
        <v>30</v>
      </c>
      <c r="C20" s="167"/>
      <c r="D20" s="33">
        <v>8946</v>
      </c>
      <c r="E20" s="33">
        <v>4027</v>
      </c>
      <c r="F20" s="34">
        <f t="shared" si="0"/>
        <v>45.014531634249941</v>
      </c>
    </row>
    <row r="21" spans="2:9" x14ac:dyDescent="0.25">
      <c r="B21" s="164"/>
      <c r="C21" s="27" t="s">
        <v>31</v>
      </c>
      <c r="D21" s="28">
        <v>2969</v>
      </c>
      <c r="E21" s="28">
        <v>1126</v>
      </c>
      <c r="F21" s="29">
        <f t="shared" si="0"/>
        <v>37.92522734927585</v>
      </c>
    </row>
    <row r="22" spans="2:9" x14ac:dyDescent="0.25">
      <c r="B22" s="165"/>
      <c r="C22" s="17" t="s">
        <v>32</v>
      </c>
      <c r="D22" s="18">
        <v>1283</v>
      </c>
      <c r="E22" s="18">
        <v>231</v>
      </c>
      <c r="F22" s="19">
        <f t="shared" si="0"/>
        <v>18.004676539360872</v>
      </c>
    </row>
    <row r="23" spans="2:9" x14ac:dyDescent="0.25">
      <c r="B23" s="165"/>
      <c r="C23" s="17" t="s">
        <v>33</v>
      </c>
      <c r="D23" s="18">
        <v>1516</v>
      </c>
      <c r="E23" s="18">
        <v>733</v>
      </c>
      <c r="F23" s="19">
        <f t="shared" si="0"/>
        <v>48.350923482849609</v>
      </c>
      <c r="H23" s="55"/>
    </row>
    <row r="24" spans="2:9" x14ac:dyDescent="0.25">
      <c r="B24" s="165"/>
      <c r="C24" s="56" t="s">
        <v>66</v>
      </c>
      <c r="D24" s="57">
        <v>17</v>
      </c>
      <c r="E24" s="57">
        <v>17</v>
      </c>
      <c r="F24" s="58">
        <f t="shared" si="0"/>
        <v>100</v>
      </c>
      <c r="H24" s="55"/>
    </row>
    <row r="25" spans="2:9" x14ac:dyDescent="0.25">
      <c r="B25" s="165"/>
      <c r="C25" s="17" t="s">
        <v>34</v>
      </c>
      <c r="D25" s="18">
        <v>1661</v>
      </c>
      <c r="E25" s="18">
        <v>663</v>
      </c>
      <c r="F25" s="19">
        <f t="shared" si="0"/>
        <v>39.915713425647198</v>
      </c>
    </row>
    <row r="26" spans="2:9" x14ac:dyDescent="0.25">
      <c r="B26" s="165"/>
      <c r="C26" s="56" t="s">
        <v>67</v>
      </c>
      <c r="D26" s="57">
        <v>810</v>
      </c>
      <c r="E26" s="57">
        <v>809</v>
      </c>
      <c r="F26" s="58">
        <f>SUM(E26/D26*100)</f>
        <v>99.876543209876544</v>
      </c>
    </row>
    <row r="27" spans="2:9" x14ac:dyDescent="0.25">
      <c r="B27" s="165"/>
      <c r="C27" s="56" t="s">
        <v>68</v>
      </c>
      <c r="D27" s="57">
        <v>47</v>
      </c>
      <c r="E27" s="57">
        <v>47</v>
      </c>
      <c r="F27" s="58">
        <f>SUM(E27/D27*100)</f>
        <v>100</v>
      </c>
    </row>
    <row r="28" spans="2:9" x14ac:dyDescent="0.25">
      <c r="B28" s="165"/>
      <c r="C28" s="35" t="s">
        <v>35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65"/>
      <c r="C29" s="35" t="s">
        <v>47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65"/>
      <c r="C30" s="35" t="s">
        <v>48</v>
      </c>
      <c r="D30" s="36">
        <v>0</v>
      </c>
      <c r="E30" s="36">
        <v>0</v>
      </c>
      <c r="F30" s="37" t="e">
        <f>SUM(E30/D30*100)</f>
        <v>#DIV/0!</v>
      </c>
    </row>
    <row r="31" spans="2:9" ht="28.5" customHeight="1" x14ac:dyDescent="0.25">
      <c r="B31" s="165"/>
      <c r="C31" s="69" t="s">
        <v>69</v>
      </c>
      <c r="D31" s="70">
        <v>109</v>
      </c>
      <c r="E31" s="71" t="s">
        <v>96</v>
      </c>
      <c r="F31" s="72" t="s">
        <v>61</v>
      </c>
    </row>
    <row r="32" spans="2:9" ht="15.75" thickBot="1" x14ac:dyDescent="0.3">
      <c r="B32" s="154"/>
      <c r="C32" s="20" t="s">
        <v>36</v>
      </c>
      <c r="D32" s="21">
        <v>551</v>
      </c>
      <c r="E32" s="21">
        <v>418</v>
      </c>
      <c r="F32" s="22">
        <f t="shared" ref="F32:F45" si="1">SUM(E32/D32*100)</f>
        <v>75.862068965517238</v>
      </c>
    </row>
    <row r="33" spans="2:9" ht="14.25" customHeight="1" thickTop="1" x14ac:dyDescent="0.25">
      <c r="B33" s="168" t="s">
        <v>73</v>
      </c>
      <c r="C33" s="169"/>
      <c r="D33" s="77">
        <v>967</v>
      </c>
      <c r="E33" s="77">
        <v>476</v>
      </c>
      <c r="F33" s="78">
        <f t="shared" si="1"/>
        <v>49.224405377456051</v>
      </c>
    </row>
    <row r="34" spans="2:9" ht="15" customHeight="1" x14ac:dyDescent="0.25">
      <c r="B34" s="170" t="s">
        <v>71</v>
      </c>
      <c r="C34" s="171"/>
      <c r="D34" s="59">
        <v>164</v>
      </c>
      <c r="E34" s="59">
        <v>164</v>
      </c>
      <c r="F34" s="60">
        <f t="shared" si="1"/>
        <v>100</v>
      </c>
    </row>
    <row r="35" spans="2:9" ht="16.5" customHeight="1" x14ac:dyDescent="0.25">
      <c r="B35" s="162" t="s">
        <v>60</v>
      </c>
      <c r="C35" s="163"/>
      <c r="D35" s="79">
        <v>6701</v>
      </c>
      <c r="E35" s="79">
        <v>4224</v>
      </c>
      <c r="F35" s="80">
        <f t="shared" si="1"/>
        <v>63.035367855543946</v>
      </c>
    </row>
    <row r="36" spans="2:9" ht="16.5" customHeight="1" x14ac:dyDescent="0.25">
      <c r="B36" s="170" t="s">
        <v>72</v>
      </c>
      <c r="C36" s="171"/>
      <c r="D36" s="57">
        <v>12</v>
      </c>
      <c r="E36" s="57">
        <v>12</v>
      </c>
      <c r="F36" s="58">
        <f t="shared" si="1"/>
        <v>100</v>
      </c>
    </row>
    <row r="37" spans="2:9" ht="15.75" customHeight="1" thickBot="1" x14ac:dyDescent="0.3">
      <c r="B37" s="180" t="s">
        <v>52</v>
      </c>
      <c r="C37" s="181"/>
      <c r="D37" s="81">
        <v>0</v>
      </c>
      <c r="E37" s="81">
        <v>0</v>
      </c>
      <c r="F37" s="82" t="e">
        <f t="shared" si="1"/>
        <v>#DIV/0!</v>
      </c>
    </row>
    <row r="38" spans="2:9" ht="15" customHeight="1" thickTop="1" x14ac:dyDescent="0.25">
      <c r="B38" s="182" t="s">
        <v>37</v>
      </c>
      <c r="C38" s="183"/>
      <c r="D38" s="83">
        <v>700</v>
      </c>
      <c r="E38" s="83">
        <v>55</v>
      </c>
      <c r="F38" s="84">
        <f t="shared" si="1"/>
        <v>7.8571428571428568</v>
      </c>
    </row>
    <row r="39" spans="2:9" ht="17.25" customHeight="1" thickBot="1" x14ac:dyDescent="0.3">
      <c r="B39" s="184" t="s">
        <v>49</v>
      </c>
      <c r="C39" s="185"/>
      <c r="D39" s="38">
        <v>12</v>
      </c>
      <c r="E39" s="38">
        <v>0</v>
      </c>
      <c r="F39" s="39">
        <f t="shared" si="1"/>
        <v>0</v>
      </c>
    </row>
    <row r="40" spans="2:9" ht="16.5" customHeight="1" thickTop="1" thickBot="1" x14ac:dyDescent="0.3">
      <c r="B40" s="186" t="s">
        <v>38</v>
      </c>
      <c r="C40" s="187"/>
      <c r="D40" s="75">
        <v>0</v>
      </c>
      <c r="E40" s="75">
        <v>0</v>
      </c>
      <c r="F40" s="76" t="e">
        <f t="shared" si="1"/>
        <v>#DIV/0!</v>
      </c>
    </row>
    <row r="41" spans="2:9" ht="28.5" customHeight="1" thickTop="1" thickBot="1" x14ac:dyDescent="0.3">
      <c r="B41" s="190" t="s">
        <v>39</v>
      </c>
      <c r="C41" s="191"/>
      <c r="D41" s="40">
        <v>1833</v>
      </c>
      <c r="E41" s="40">
        <v>950</v>
      </c>
      <c r="F41" s="41">
        <f t="shared" si="1"/>
        <v>51.827605019094378</v>
      </c>
      <c r="I41" s="55"/>
    </row>
    <row r="42" spans="2:9" ht="13.5" customHeight="1" thickBot="1" x14ac:dyDescent="0.3">
      <c r="B42" s="192" t="s">
        <v>40</v>
      </c>
      <c r="C42" s="193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92" t="s">
        <v>41</v>
      </c>
      <c r="C43" s="193"/>
      <c r="D43" s="40">
        <v>13404</v>
      </c>
      <c r="E43" s="40">
        <v>6254</v>
      </c>
      <c r="F43" s="41">
        <f t="shared" si="1"/>
        <v>46.657714115189499</v>
      </c>
    </row>
    <row r="44" spans="2:9" ht="15.75" customHeight="1" thickBot="1" x14ac:dyDescent="0.3">
      <c r="B44" s="194" t="s">
        <v>42</v>
      </c>
      <c r="C44" s="195"/>
      <c r="D44" s="42">
        <v>6518</v>
      </c>
      <c r="E44" s="42">
        <v>3482</v>
      </c>
      <c r="F44" s="43">
        <f t="shared" si="1"/>
        <v>53.421294875728755</v>
      </c>
    </row>
    <row r="45" spans="2:9" ht="18.75" customHeight="1" thickTop="1" x14ac:dyDescent="0.25">
      <c r="B45" s="196" t="s">
        <v>43</v>
      </c>
      <c r="C45" s="197"/>
      <c r="D45" s="31">
        <v>55</v>
      </c>
      <c r="E45" s="31">
        <v>50</v>
      </c>
      <c r="F45" s="32">
        <f t="shared" si="1"/>
        <v>90.909090909090907</v>
      </c>
    </row>
    <row r="46" spans="2:9" ht="14.25" customHeight="1" x14ac:dyDescent="0.25">
      <c r="B46" s="174" t="s">
        <v>62</v>
      </c>
      <c r="C46" s="175"/>
      <c r="D46" s="61">
        <v>1016</v>
      </c>
      <c r="E46" s="63" t="s">
        <v>96</v>
      </c>
      <c r="F46" s="64" t="s">
        <v>61</v>
      </c>
    </row>
    <row r="47" spans="2:9" ht="13.5" customHeight="1" x14ac:dyDescent="0.25">
      <c r="B47" s="160" t="s">
        <v>44</v>
      </c>
      <c r="C47" s="161"/>
      <c r="D47" s="31">
        <v>378</v>
      </c>
      <c r="E47" s="31">
        <v>40</v>
      </c>
      <c r="F47" s="32">
        <f>SUM(E47/D47*100)</f>
        <v>10.582010582010582</v>
      </c>
    </row>
    <row r="48" spans="2:9" ht="15" customHeight="1" x14ac:dyDescent="0.25">
      <c r="B48" s="176" t="s">
        <v>63</v>
      </c>
      <c r="C48" s="177"/>
      <c r="D48" s="62">
        <v>627</v>
      </c>
      <c r="E48" s="73" t="s">
        <v>96</v>
      </c>
      <c r="F48" s="74" t="s">
        <v>61</v>
      </c>
    </row>
    <row r="49" spans="1:6" ht="13.5" customHeight="1" thickBot="1" x14ac:dyDescent="0.3">
      <c r="B49" s="178" t="s">
        <v>45</v>
      </c>
      <c r="C49" s="179"/>
      <c r="D49" s="15">
        <v>6197</v>
      </c>
      <c r="E49" s="15">
        <v>1108</v>
      </c>
      <c r="F49" s="16">
        <f>SUM(E49/D49*100)</f>
        <v>17.879619170566404</v>
      </c>
    </row>
    <row r="50" spans="1:6" ht="10.5" customHeight="1" thickTop="1" x14ac:dyDescent="0.25">
      <c r="C50" s="4"/>
      <c r="D50" s="4"/>
      <c r="E50" s="4"/>
      <c r="F50" s="4"/>
    </row>
    <row r="51" spans="1:6" ht="16.5" thickTop="1" thickBot="1" x14ac:dyDescent="0.3">
      <c r="B51" s="6" t="s">
        <v>56</v>
      </c>
    </row>
    <row r="52" spans="1:6" ht="15.75" thickBot="1" x14ac:dyDescent="0.3">
      <c r="B52" s="188" t="s">
        <v>75</v>
      </c>
      <c r="C52" s="189"/>
      <c r="D52" s="65">
        <f>SUM(D41:D44)</f>
        <v>21755</v>
      </c>
      <c r="E52" s="65">
        <f>SUM(E41:E44)</f>
        <v>10686</v>
      </c>
      <c r="F52" s="66">
        <f>SUM(E52/D52*100)</f>
        <v>49.119742587910828</v>
      </c>
    </row>
    <row r="53" spans="1:6" ht="15.75" thickBot="1" x14ac:dyDescent="0.3">
      <c r="B53" s="6" t="s">
        <v>64</v>
      </c>
    </row>
    <row r="54" spans="1:6" ht="15.75" thickBot="1" x14ac:dyDescent="0.3">
      <c r="B54" s="172" t="s">
        <v>65</v>
      </c>
      <c r="C54" s="173"/>
      <c r="D54" s="67">
        <f>SUM(D24,D26:D27,D34,D36)</f>
        <v>1050</v>
      </c>
      <c r="E54" s="67">
        <f>SUM(E24,E26:E27,E34,E36)</f>
        <v>1049</v>
      </c>
      <c r="F54" s="68">
        <f>SUM(E54/D54*100)</f>
        <v>99.904761904761912</v>
      </c>
    </row>
    <row r="55" spans="1:6" ht="15.75" thickBot="1" x14ac:dyDescent="0.3">
      <c r="B55" s="172" t="s">
        <v>74</v>
      </c>
      <c r="C55" s="173"/>
      <c r="D55" s="67">
        <f>SUM(D24,D26:D27)</f>
        <v>874</v>
      </c>
      <c r="E55" s="67">
        <f>SUM(E24,E26:E27)</f>
        <v>873</v>
      </c>
      <c r="F55" s="68">
        <f>SUM(E55/D55*100)</f>
        <v>99.885583524027453</v>
      </c>
    </row>
    <row r="56" spans="1:6" ht="13.5" customHeight="1" x14ac:dyDescent="0.25">
      <c r="A56" s="144"/>
      <c r="B56" s="143" t="s">
        <v>97</v>
      </c>
      <c r="C56" s="143"/>
    </row>
    <row r="57" spans="1:6" ht="14.25" customHeight="1" x14ac:dyDescent="0.25">
      <c r="A57" s="144"/>
      <c r="B57" s="142" t="s">
        <v>78</v>
      </c>
      <c r="C57" s="143" t="s">
        <v>83</v>
      </c>
    </row>
    <row r="58" spans="1:6" ht="13.5" customHeight="1" x14ac:dyDescent="0.25">
      <c r="A58" s="144"/>
      <c r="B58" s="142">
        <v>2</v>
      </c>
      <c r="C58" s="143" t="s">
        <v>81</v>
      </c>
    </row>
    <row r="59" spans="1:6" ht="12.75" customHeight="1" x14ac:dyDescent="0.25">
      <c r="A59" s="144"/>
      <c r="B59" s="142">
        <v>3</v>
      </c>
      <c r="C59" s="143" t="s">
        <v>82</v>
      </c>
    </row>
    <row r="60" spans="1:6" ht="13.5" customHeight="1" x14ac:dyDescent="0.25">
      <c r="A60" s="144"/>
      <c r="B60" s="142">
        <v>4</v>
      </c>
      <c r="C60" s="143" t="s">
        <v>57</v>
      </c>
    </row>
    <row r="61" spans="1:6" ht="15" customHeight="1" x14ac:dyDescent="0.25">
      <c r="A61" s="144"/>
      <c r="B61" s="142">
        <v>5</v>
      </c>
      <c r="C61" s="143" t="s">
        <v>58</v>
      </c>
    </row>
    <row r="62" spans="1:6" ht="12.75" customHeight="1" x14ac:dyDescent="0.25">
      <c r="A62" s="144"/>
      <c r="B62" s="143"/>
      <c r="C62" s="143" t="s">
        <v>93</v>
      </c>
    </row>
    <row r="63" spans="1:6" ht="12.75" customHeight="1" x14ac:dyDescent="0.25">
      <c r="A63" s="144"/>
      <c r="B63" s="143"/>
      <c r="C63" s="143" t="s">
        <v>94</v>
      </c>
    </row>
    <row r="64" spans="1:6" x14ac:dyDescent="0.25">
      <c r="B64" s="112"/>
      <c r="C64" s="4"/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verticalCentered="1"/>
  <pageMargins left="0" right="0" top="0" bottom="0" header="0" footer="0"/>
  <pageSetup paperSize="9" scale="78" orientation="portrait" r:id="rId1"/>
  <ignoredErrors>
    <ignoredError sqref="B5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83.710937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87</v>
      </c>
      <c r="C1" s="4"/>
      <c r="D1" s="4"/>
      <c r="E1" s="4"/>
      <c r="F1" s="4"/>
    </row>
    <row r="2" spans="2:6" ht="15.75" thickBot="1" x14ac:dyDescent="0.3">
      <c r="B2" s="6" t="s">
        <v>84</v>
      </c>
      <c r="C2" s="4"/>
      <c r="D2" s="4"/>
      <c r="E2" s="4"/>
      <c r="F2" s="4"/>
    </row>
    <row r="3" spans="2:6" ht="62.25" customHeight="1" thickTop="1" x14ac:dyDescent="0.25">
      <c r="B3" s="145" t="s">
        <v>13</v>
      </c>
      <c r="C3" s="146"/>
      <c r="D3" s="7" t="s">
        <v>85</v>
      </c>
      <c r="E3" s="44" t="s">
        <v>51</v>
      </c>
      <c r="F3" s="8" t="s">
        <v>46</v>
      </c>
    </row>
    <row r="4" spans="2:6" ht="18.75" customHeight="1" thickBot="1" x14ac:dyDescent="0.3">
      <c r="B4" s="151" t="s">
        <v>53</v>
      </c>
      <c r="C4" s="152"/>
      <c r="D4" s="9">
        <v>33714</v>
      </c>
      <c r="E4" s="9">
        <v>16043</v>
      </c>
      <c r="F4" s="10">
        <f t="shared" ref="F4:F28" si="0">SUM(E4/D4*100)</f>
        <v>47.585572759091178</v>
      </c>
    </row>
    <row r="5" spans="2:6" ht="15.75" thickTop="1" x14ac:dyDescent="0.25">
      <c r="B5" s="153"/>
      <c r="C5" s="11" t="s">
        <v>18</v>
      </c>
      <c r="D5" s="12">
        <v>6003</v>
      </c>
      <c r="E5" s="12">
        <v>4720</v>
      </c>
      <c r="F5" s="13">
        <f t="shared" si="0"/>
        <v>78.627352990171588</v>
      </c>
    </row>
    <row r="6" spans="2:6" ht="15.75" thickBot="1" x14ac:dyDescent="0.3">
      <c r="B6" s="154"/>
      <c r="C6" s="14" t="s">
        <v>19</v>
      </c>
      <c r="D6" s="15">
        <v>27711</v>
      </c>
      <c r="E6" s="15">
        <v>11323</v>
      </c>
      <c r="F6" s="16">
        <f t="shared" si="0"/>
        <v>40.861029915917868</v>
      </c>
    </row>
    <row r="7" spans="2:6" ht="15.75" customHeight="1" thickTop="1" x14ac:dyDescent="0.25">
      <c r="B7" s="155" t="s">
        <v>54</v>
      </c>
      <c r="C7" s="11" t="s">
        <v>20</v>
      </c>
      <c r="D7" s="12">
        <v>41</v>
      </c>
      <c r="E7" s="12">
        <v>14</v>
      </c>
      <c r="F7" s="13">
        <f t="shared" si="0"/>
        <v>34.146341463414636</v>
      </c>
    </row>
    <row r="8" spans="2:6" x14ac:dyDescent="0.25">
      <c r="B8" s="156"/>
      <c r="C8" s="17" t="s">
        <v>21</v>
      </c>
      <c r="D8" s="18">
        <v>153</v>
      </c>
      <c r="E8" s="18">
        <v>43</v>
      </c>
      <c r="F8" s="19">
        <f t="shared" si="0"/>
        <v>28.104575163398692</v>
      </c>
    </row>
    <row r="9" spans="2:6" x14ac:dyDescent="0.25">
      <c r="B9" s="156"/>
      <c r="C9" s="17" t="s">
        <v>22</v>
      </c>
      <c r="D9" s="18">
        <v>2697</v>
      </c>
      <c r="E9" s="18">
        <v>1602</v>
      </c>
      <c r="F9" s="19">
        <f t="shared" si="0"/>
        <v>59.399332591768626</v>
      </c>
    </row>
    <row r="10" spans="2:6" x14ac:dyDescent="0.25">
      <c r="B10" s="156"/>
      <c r="C10" s="17" t="s">
        <v>23</v>
      </c>
      <c r="D10" s="18">
        <v>1</v>
      </c>
      <c r="E10" s="18">
        <v>0</v>
      </c>
      <c r="F10" s="19">
        <f t="shared" si="0"/>
        <v>0</v>
      </c>
    </row>
    <row r="11" spans="2:6" x14ac:dyDescent="0.25">
      <c r="B11" s="156"/>
      <c r="C11" s="17" t="s">
        <v>24</v>
      </c>
      <c r="D11" s="18">
        <v>189</v>
      </c>
      <c r="E11" s="18">
        <v>72</v>
      </c>
      <c r="F11" s="19">
        <f t="shared" si="0"/>
        <v>38.095238095238095</v>
      </c>
    </row>
    <row r="12" spans="2:6" ht="15.75" thickBot="1" x14ac:dyDescent="0.3">
      <c r="B12" s="157"/>
      <c r="C12" s="20" t="s">
        <v>25</v>
      </c>
      <c r="D12" s="21">
        <v>106</v>
      </c>
      <c r="E12" s="21">
        <v>8</v>
      </c>
      <c r="F12" s="22">
        <f t="shared" si="0"/>
        <v>7.5471698113207548</v>
      </c>
    </row>
    <row r="13" spans="2:6" ht="22.5" customHeight="1" thickTop="1" x14ac:dyDescent="0.25">
      <c r="B13" s="158" t="s">
        <v>55</v>
      </c>
      <c r="C13" s="159"/>
      <c r="D13" s="23">
        <v>37334</v>
      </c>
      <c r="E13" s="23">
        <v>16551</v>
      </c>
      <c r="F13" s="24">
        <f t="shared" si="0"/>
        <v>44.332244067070228</v>
      </c>
    </row>
    <row r="14" spans="2:6" ht="21.75" customHeight="1" thickBot="1" x14ac:dyDescent="0.3">
      <c r="B14" s="147" t="s">
        <v>26</v>
      </c>
      <c r="C14" s="148"/>
      <c r="D14" s="75">
        <v>18308</v>
      </c>
      <c r="E14" s="75">
        <v>8285</v>
      </c>
      <c r="F14" s="76">
        <f t="shared" si="0"/>
        <v>45.253441118636658</v>
      </c>
    </row>
    <row r="15" spans="2:6" ht="16.5" customHeight="1" thickTop="1" thickBot="1" x14ac:dyDescent="0.3">
      <c r="B15" s="149" t="s">
        <v>27</v>
      </c>
      <c r="C15" s="150"/>
      <c r="D15" s="25">
        <v>14376</v>
      </c>
      <c r="E15" s="25">
        <v>6486</v>
      </c>
      <c r="F15" s="26">
        <f t="shared" si="0"/>
        <v>45.116861435726207</v>
      </c>
    </row>
    <row r="16" spans="2:6" x14ac:dyDescent="0.25">
      <c r="B16" s="164"/>
      <c r="C16" s="27" t="s">
        <v>28</v>
      </c>
      <c r="D16" s="28">
        <v>351</v>
      </c>
      <c r="E16" s="28">
        <v>109</v>
      </c>
      <c r="F16" s="29">
        <f t="shared" si="0"/>
        <v>31.054131054131055</v>
      </c>
    </row>
    <row r="17" spans="2:6" ht="15.75" thickBot="1" x14ac:dyDescent="0.3">
      <c r="B17" s="165"/>
      <c r="C17" s="30" t="s">
        <v>29</v>
      </c>
      <c r="D17" s="31">
        <v>1200</v>
      </c>
      <c r="E17" s="31">
        <v>562</v>
      </c>
      <c r="F17" s="32">
        <f t="shared" si="0"/>
        <v>46.833333333333336</v>
      </c>
    </row>
    <row r="18" spans="2:6" ht="15.75" customHeight="1" thickBot="1" x14ac:dyDescent="0.3">
      <c r="B18" s="166" t="s">
        <v>30</v>
      </c>
      <c r="C18" s="167"/>
      <c r="D18" s="33">
        <v>3932</v>
      </c>
      <c r="E18" s="33">
        <v>1799</v>
      </c>
      <c r="F18" s="34">
        <f t="shared" si="0"/>
        <v>45.752797558494407</v>
      </c>
    </row>
    <row r="19" spans="2:6" x14ac:dyDescent="0.25">
      <c r="B19" s="164"/>
      <c r="C19" s="27" t="s">
        <v>31</v>
      </c>
      <c r="D19" s="28">
        <v>1586</v>
      </c>
      <c r="E19" s="28">
        <v>621</v>
      </c>
      <c r="F19" s="29">
        <f t="shared" si="0"/>
        <v>39.155107187894075</v>
      </c>
    </row>
    <row r="20" spans="2:6" x14ac:dyDescent="0.25">
      <c r="B20" s="165"/>
      <c r="C20" s="17" t="s">
        <v>32</v>
      </c>
      <c r="D20" s="18">
        <v>585</v>
      </c>
      <c r="E20" s="18">
        <v>143</v>
      </c>
      <c r="F20" s="19">
        <f t="shared" si="0"/>
        <v>24.444444444444443</v>
      </c>
    </row>
    <row r="21" spans="2:6" x14ac:dyDescent="0.25">
      <c r="B21" s="165"/>
      <c r="C21" s="17" t="s">
        <v>33</v>
      </c>
      <c r="D21" s="18">
        <v>490</v>
      </c>
      <c r="E21" s="18">
        <v>247</v>
      </c>
      <c r="F21" s="19">
        <f t="shared" si="0"/>
        <v>50.408163265306129</v>
      </c>
    </row>
    <row r="22" spans="2:6" x14ac:dyDescent="0.25">
      <c r="B22" s="165"/>
      <c r="C22" s="56" t="s">
        <v>66</v>
      </c>
      <c r="D22" s="57">
        <v>6</v>
      </c>
      <c r="E22" s="57">
        <v>6</v>
      </c>
      <c r="F22" s="58">
        <f t="shared" si="0"/>
        <v>100</v>
      </c>
    </row>
    <row r="23" spans="2:6" x14ac:dyDescent="0.25">
      <c r="B23" s="165"/>
      <c r="C23" s="17" t="s">
        <v>34</v>
      </c>
      <c r="D23" s="18">
        <v>591</v>
      </c>
      <c r="E23" s="18">
        <v>205</v>
      </c>
      <c r="F23" s="19">
        <f t="shared" si="0"/>
        <v>34.686971235194584</v>
      </c>
    </row>
    <row r="24" spans="2:6" ht="16.5" customHeight="1" x14ac:dyDescent="0.25">
      <c r="B24" s="165"/>
      <c r="C24" s="56" t="s">
        <v>67</v>
      </c>
      <c r="D24" s="57">
        <v>393</v>
      </c>
      <c r="E24" s="57">
        <v>393</v>
      </c>
      <c r="F24" s="58">
        <f t="shared" si="0"/>
        <v>100</v>
      </c>
    </row>
    <row r="25" spans="2:6" ht="15.75" customHeight="1" x14ac:dyDescent="0.25">
      <c r="B25" s="165"/>
      <c r="C25" s="56" t="s">
        <v>68</v>
      </c>
      <c r="D25" s="57">
        <v>28</v>
      </c>
      <c r="E25" s="57">
        <v>28</v>
      </c>
      <c r="F25" s="58">
        <f t="shared" si="0"/>
        <v>100</v>
      </c>
    </row>
    <row r="26" spans="2:6" x14ac:dyDescent="0.25">
      <c r="B26" s="165"/>
      <c r="C26" s="35" t="s">
        <v>35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65"/>
      <c r="C27" s="35" t="s">
        <v>47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65"/>
      <c r="C28" s="35" t="s">
        <v>48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65"/>
      <c r="C29" s="69" t="s">
        <v>69</v>
      </c>
      <c r="D29" s="70">
        <v>41</v>
      </c>
      <c r="E29" s="71" t="s">
        <v>96</v>
      </c>
      <c r="F29" s="72" t="s">
        <v>61</v>
      </c>
    </row>
    <row r="30" spans="2:6" ht="18.75" customHeight="1" thickBot="1" x14ac:dyDescent="0.3">
      <c r="B30" s="154"/>
      <c r="C30" s="20" t="s">
        <v>36</v>
      </c>
      <c r="D30" s="21">
        <v>218</v>
      </c>
      <c r="E30" s="21">
        <v>162</v>
      </c>
      <c r="F30" s="22">
        <f t="shared" ref="F30:F43" si="1">SUM(E30/D30*100)</f>
        <v>74.311926605504581</v>
      </c>
    </row>
    <row r="31" spans="2:6" ht="16.5" customHeight="1" thickTop="1" x14ac:dyDescent="0.25">
      <c r="B31" s="168" t="s">
        <v>73</v>
      </c>
      <c r="C31" s="169"/>
      <c r="D31" s="77">
        <v>188</v>
      </c>
      <c r="E31" s="77">
        <v>72</v>
      </c>
      <c r="F31" s="78">
        <f t="shared" si="1"/>
        <v>38.297872340425535</v>
      </c>
    </row>
    <row r="32" spans="2:6" ht="17.25" customHeight="1" x14ac:dyDescent="0.25">
      <c r="B32" s="170" t="s">
        <v>71</v>
      </c>
      <c r="C32" s="171"/>
      <c r="D32" s="59">
        <v>21</v>
      </c>
      <c r="E32" s="59">
        <v>21</v>
      </c>
      <c r="F32" s="60">
        <f t="shared" si="1"/>
        <v>100</v>
      </c>
    </row>
    <row r="33" spans="2:6" ht="18" customHeight="1" x14ac:dyDescent="0.25">
      <c r="B33" s="162" t="s">
        <v>60</v>
      </c>
      <c r="C33" s="163"/>
      <c r="D33" s="79">
        <v>4507</v>
      </c>
      <c r="E33" s="79">
        <v>2805</v>
      </c>
      <c r="F33" s="80">
        <f t="shared" si="1"/>
        <v>62.236520967384067</v>
      </c>
    </row>
    <row r="34" spans="2:6" ht="19.5" customHeight="1" x14ac:dyDescent="0.25">
      <c r="B34" s="170" t="s">
        <v>72</v>
      </c>
      <c r="C34" s="171"/>
      <c r="D34" s="57">
        <v>6</v>
      </c>
      <c r="E34" s="57">
        <v>6</v>
      </c>
      <c r="F34" s="58">
        <f t="shared" si="1"/>
        <v>100</v>
      </c>
    </row>
    <row r="35" spans="2:6" ht="18" customHeight="1" thickBot="1" x14ac:dyDescent="0.3">
      <c r="B35" s="180" t="s">
        <v>52</v>
      </c>
      <c r="C35" s="181"/>
      <c r="D35" s="81">
        <v>0</v>
      </c>
      <c r="E35" s="81">
        <v>0</v>
      </c>
      <c r="F35" s="82" t="e">
        <f t="shared" si="1"/>
        <v>#DIV/0!</v>
      </c>
    </row>
    <row r="36" spans="2:6" ht="17.25" customHeight="1" thickTop="1" x14ac:dyDescent="0.25">
      <c r="B36" s="182" t="s">
        <v>37</v>
      </c>
      <c r="C36" s="183"/>
      <c r="D36" s="83">
        <v>318</v>
      </c>
      <c r="E36" s="83">
        <v>31</v>
      </c>
      <c r="F36" s="84">
        <f t="shared" si="1"/>
        <v>9.7484276729559749</v>
      </c>
    </row>
    <row r="37" spans="2:6" ht="18" customHeight="1" thickBot="1" x14ac:dyDescent="0.3">
      <c r="B37" s="184" t="s">
        <v>49</v>
      </c>
      <c r="C37" s="185"/>
      <c r="D37" s="38">
        <v>5</v>
      </c>
      <c r="E37" s="38">
        <v>0</v>
      </c>
      <c r="F37" s="39">
        <f t="shared" si="1"/>
        <v>0</v>
      </c>
    </row>
    <row r="38" spans="2:6" ht="16.5" customHeight="1" thickTop="1" thickBot="1" x14ac:dyDescent="0.3">
      <c r="B38" s="186" t="s">
        <v>38</v>
      </c>
      <c r="C38" s="187"/>
      <c r="D38" s="75">
        <v>0</v>
      </c>
      <c r="E38" s="75">
        <v>0</v>
      </c>
      <c r="F38" s="76" t="e">
        <f t="shared" si="1"/>
        <v>#DIV/0!</v>
      </c>
    </row>
    <row r="39" spans="2:6" ht="32.25" customHeight="1" thickTop="1" thickBot="1" x14ac:dyDescent="0.3">
      <c r="B39" s="190" t="s">
        <v>39</v>
      </c>
      <c r="C39" s="191"/>
      <c r="D39" s="40">
        <v>603</v>
      </c>
      <c r="E39" s="40">
        <v>338</v>
      </c>
      <c r="F39" s="41">
        <f t="shared" si="1"/>
        <v>56.053067993366504</v>
      </c>
    </row>
    <row r="40" spans="2:6" ht="15.75" customHeight="1" thickBot="1" x14ac:dyDescent="0.3">
      <c r="B40" s="192" t="s">
        <v>40</v>
      </c>
      <c r="C40" s="193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92" t="s">
        <v>41</v>
      </c>
      <c r="C41" s="193"/>
      <c r="D41" s="40">
        <v>4834</v>
      </c>
      <c r="E41" s="40">
        <v>2291</v>
      </c>
      <c r="F41" s="41">
        <f t="shared" si="1"/>
        <v>47.393462970624739</v>
      </c>
    </row>
    <row r="42" spans="2:6" ht="15.75" customHeight="1" thickBot="1" x14ac:dyDescent="0.3">
      <c r="B42" s="194" t="s">
        <v>42</v>
      </c>
      <c r="C42" s="195"/>
      <c r="D42" s="42">
        <v>3941</v>
      </c>
      <c r="E42" s="42">
        <v>2052</v>
      </c>
      <c r="F42" s="43">
        <f t="shared" si="1"/>
        <v>52.068003044912459</v>
      </c>
    </row>
    <row r="43" spans="2:6" ht="15.75" customHeight="1" thickTop="1" x14ac:dyDescent="0.25">
      <c r="B43" s="196" t="s">
        <v>43</v>
      </c>
      <c r="C43" s="197"/>
      <c r="D43" s="31">
        <v>30</v>
      </c>
      <c r="E43" s="31">
        <v>25</v>
      </c>
      <c r="F43" s="32">
        <f t="shared" si="1"/>
        <v>83.333333333333343</v>
      </c>
    </row>
    <row r="44" spans="2:6" ht="15" customHeight="1" x14ac:dyDescent="0.25">
      <c r="B44" s="174" t="s">
        <v>62</v>
      </c>
      <c r="C44" s="175"/>
      <c r="D44" s="61">
        <v>560</v>
      </c>
      <c r="E44" s="63" t="s">
        <v>96</v>
      </c>
      <c r="F44" s="64" t="s">
        <v>61</v>
      </c>
    </row>
    <row r="45" spans="2:6" ht="15" customHeight="1" x14ac:dyDescent="0.25">
      <c r="B45" s="160" t="s">
        <v>44</v>
      </c>
      <c r="C45" s="161"/>
      <c r="D45" s="31">
        <v>141</v>
      </c>
      <c r="E45" s="31">
        <v>18</v>
      </c>
      <c r="F45" s="32">
        <f>SUM(E45/D45*100)</f>
        <v>12.76595744680851</v>
      </c>
    </row>
    <row r="46" spans="2:6" ht="15" customHeight="1" x14ac:dyDescent="0.25">
      <c r="B46" s="176" t="s">
        <v>63</v>
      </c>
      <c r="C46" s="177"/>
      <c r="D46" s="62">
        <v>340</v>
      </c>
      <c r="E46" s="73" t="s">
        <v>96</v>
      </c>
      <c r="F46" s="74" t="s">
        <v>61</v>
      </c>
    </row>
    <row r="47" spans="2:6" ht="15.75" customHeight="1" thickBot="1" x14ac:dyDescent="0.3">
      <c r="B47" s="178" t="s">
        <v>45</v>
      </c>
      <c r="C47" s="179"/>
      <c r="D47" s="15">
        <v>3564</v>
      </c>
      <c r="E47" s="15">
        <v>634</v>
      </c>
      <c r="F47" s="16">
        <f>SUM(E47/D47*100)</f>
        <v>17.789001122334454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56</v>
      </c>
    </row>
    <row r="50" spans="2:6" ht="15.75" thickBot="1" x14ac:dyDescent="0.3">
      <c r="B50" s="188" t="s">
        <v>75</v>
      </c>
      <c r="C50" s="189"/>
      <c r="D50" s="65">
        <f>SUM(D39:D42)</f>
        <v>9378</v>
      </c>
      <c r="E50" s="65">
        <f>SUM(E39:E42)</f>
        <v>4681</v>
      </c>
      <c r="F50" s="66">
        <f>SUM(E50/D50*100)</f>
        <v>49.914693964597994</v>
      </c>
    </row>
    <row r="51" spans="2:6" ht="15.75" thickBot="1" x14ac:dyDescent="0.3">
      <c r="B51" s="6" t="s">
        <v>64</v>
      </c>
    </row>
    <row r="52" spans="2:6" ht="15.75" customHeight="1" thickBot="1" x14ac:dyDescent="0.3">
      <c r="B52" s="172" t="s">
        <v>65</v>
      </c>
      <c r="C52" s="173"/>
      <c r="D52" s="67">
        <f>SUM(D22,D24:D25,D32,D34)</f>
        <v>454</v>
      </c>
      <c r="E52" s="67">
        <f>SUM(E22,E24:E25,E32,E34)</f>
        <v>454</v>
      </c>
      <c r="F52" s="68">
        <f>SUM(E52/D52*100)</f>
        <v>100</v>
      </c>
    </row>
    <row r="53" spans="2:6" ht="15.75" customHeight="1" thickBot="1" x14ac:dyDescent="0.3">
      <c r="B53" s="172" t="s">
        <v>74</v>
      </c>
      <c r="C53" s="173"/>
      <c r="D53" s="67">
        <f>SUM(D22,D24:D25)</f>
        <v>427</v>
      </c>
      <c r="E53" s="67">
        <f>SUM(E22,E24:E25)</f>
        <v>427</v>
      </c>
      <c r="F53" s="68">
        <f>SUM(E53/D53*100)</f>
        <v>100</v>
      </c>
    </row>
    <row r="54" spans="2:6" x14ac:dyDescent="0.25">
      <c r="B54" s="129" t="str">
        <f>T('b.ogół. do 30 r.ż.'!B56)</f>
        <v>* Liczby zawarte w zestawieniu dotyczą okresu  I - VIII 2019 r.</v>
      </c>
      <c r="C54" s="129"/>
    </row>
    <row r="55" spans="2:6" x14ac:dyDescent="0.25">
      <c r="B55" s="142" t="s">
        <v>78</v>
      </c>
      <c r="C55" s="129" t="s">
        <v>70</v>
      </c>
    </row>
    <row r="56" spans="2:6" x14ac:dyDescent="0.25">
      <c r="B56" s="142">
        <v>2</v>
      </c>
      <c r="C56" s="129" t="s">
        <v>81</v>
      </c>
    </row>
    <row r="57" spans="2:6" x14ac:dyDescent="0.25">
      <c r="B57" s="142">
        <v>3</v>
      </c>
      <c r="C57" s="129" t="s">
        <v>82</v>
      </c>
    </row>
    <row r="58" spans="2:6" x14ac:dyDescent="0.25">
      <c r="B58" s="142">
        <v>4</v>
      </c>
      <c r="C58" s="129" t="s">
        <v>57</v>
      </c>
    </row>
    <row r="59" spans="2:6" x14ac:dyDescent="0.25">
      <c r="B59" s="142">
        <v>5</v>
      </c>
      <c r="C59" s="129" t="s">
        <v>58</v>
      </c>
    </row>
    <row r="60" spans="2:6" x14ac:dyDescent="0.25">
      <c r="B60" s="129"/>
      <c r="C60" s="143" t="s">
        <v>93</v>
      </c>
    </row>
    <row r="61" spans="2:6" x14ac:dyDescent="0.25">
      <c r="B61" s="129"/>
      <c r="C61" s="143" t="s">
        <v>94</v>
      </c>
    </row>
    <row r="62" spans="2:6" x14ac:dyDescent="0.25">
      <c r="B62" s="112"/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3"/>
  <sheetViews>
    <sheetView zoomScale="120" zoomScaleNormal="12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9" width="9.42578125" style="3" bestFit="1" customWidth="1"/>
    <col min="10" max="16384" width="9.140625" style="3"/>
  </cols>
  <sheetData>
    <row r="1" spans="2:9" ht="13.5" thickBot="1" x14ac:dyDescent="0.25">
      <c r="B1" s="45" t="s">
        <v>59</v>
      </c>
      <c r="C1" s="4"/>
      <c r="D1" s="4"/>
      <c r="E1" s="4"/>
      <c r="F1" s="4"/>
      <c r="G1" s="4"/>
    </row>
    <row r="2" spans="2:9" ht="13.5" thickTop="1" x14ac:dyDescent="0.2">
      <c r="B2" s="202" t="s">
        <v>13</v>
      </c>
      <c r="C2" s="203"/>
      <c r="D2" s="198" t="s">
        <v>14</v>
      </c>
      <c r="E2" s="203"/>
      <c r="F2" s="198" t="s">
        <v>16</v>
      </c>
      <c r="G2" s="199"/>
    </row>
    <row r="3" spans="2:9" ht="13.5" thickBot="1" x14ac:dyDescent="0.25">
      <c r="B3" s="204"/>
      <c r="C3" s="205"/>
      <c r="D3" s="200" t="s">
        <v>15</v>
      </c>
      <c r="E3" s="208"/>
      <c r="F3" s="200" t="s">
        <v>17</v>
      </c>
      <c r="G3" s="201"/>
    </row>
    <row r="4" spans="2:9" ht="13.5" thickBot="1" x14ac:dyDescent="0.25">
      <c r="B4" s="206"/>
      <c r="C4" s="207"/>
      <c r="D4" s="46" t="s">
        <v>9</v>
      </c>
      <c r="E4" s="46" t="s">
        <v>10</v>
      </c>
      <c r="F4" s="46" t="s">
        <v>9</v>
      </c>
      <c r="G4" s="47" t="s">
        <v>10</v>
      </c>
    </row>
    <row r="5" spans="2:9" ht="17.25" customHeight="1" thickTop="1" thickBot="1" x14ac:dyDescent="0.25">
      <c r="B5" s="151" t="s">
        <v>53</v>
      </c>
      <c r="C5" s="152"/>
      <c r="D5" s="9">
        <f>SUM('b.ogół. do 30 r.ż.'!E6)</f>
        <v>32595</v>
      </c>
      <c r="E5" s="9">
        <f>SUM('w tym K'!E4)</f>
        <v>16043</v>
      </c>
      <c r="F5" s="87">
        <v>18953</v>
      </c>
      <c r="G5" s="87">
        <v>9087</v>
      </c>
      <c r="I5" s="135"/>
    </row>
    <row r="6" spans="2:9" ht="13.5" thickTop="1" x14ac:dyDescent="0.2">
      <c r="B6" s="153"/>
      <c r="C6" s="11" t="s">
        <v>18</v>
      </c>
      <c r="D6" s="12">
        <f>SUM('b.ogół. do 30 r.ż.'!E7)</f>
        <v>9136</v>
      </c>
      <c r="E6" s="12">
        <f>SUM('w tym K'!E5)</f>
        <v>4720</v>
      </c>
      <c r="F6" s="48">
        <v>7033</v>
      </c>
      <c r="G6" s="48">
        <v>3485</v>
      </c>
    </row>
    <row r="7" spans="2:9" ht="13.5" thickBot="1" x14ac:dyDescent="0.25">
      <c r="B7" s="154"/>
      <c r="C7" s="14" t="s">
        <v>19</v>
      </c>
      <c r="D7" s="15">
        <f>SUM('b.ogół. do 30 r.ż.'!E8)</f>
        <v>23459</v>
      </c>
      <c r="E7" s="15">
        <f>SUM('w tym K'!E6)</f>
        <v>11323</v>
      </c>
      <c r="F7" s="49">
        <v>11920</v>
      </c>
      <c r="G7" s="49">
        <v>5602</v>
      </c>
    </row>
    <row r="8" spans="2:9" ht="13.5" customHeight="1" thickTop="1" x14ac:dyDescent="0.2">
      <c r="B8" s="155" t="s">
        <v>54</v>
      </c>
      <c r="C8" s="11" t="s">
        <v>20</v>
      </c>
      <c r="D8" s="12">
        <f>SUM('b.ogół. do 30 r.ż.'!E9)</f>
        <v>23</v>
      </c>
      <c r="E8" s="12">
        <f>SUM('w tym K'!E7)</f>
        <v>14</v>
      </c>
      <c r="F8" s="48">
        <v>12</v>
      </c>
      <c r="G8" s="48">
        <v>7</v>
      </c>
    </row>
    <row r="9" spans="2:9" x14ac:dyDescent="0.2">
      <c r="B9" s="156"/>
      <c r="C9" s="17" t="s">
        <v>21</v>
      </c>
      <c r="D9" s="18">
        <f>SUM('b.ogół. do 30 r.ż.'!E10)</f>
        <v>63</v>
      </c>
      <c r="E9" s="18">
        <f>SUM('w tym K'!E8)</f>
        <v>43</v>
      </c>
      <c r="F9" s="50">
        <v>26</v>
      </c>
      <c r="G9" s="50">
        <v>17</v>
      </c>
    </row>
    <row r="10" spans="2:9" x14ac:dyDescent="0.2">
      <c r="B10" s="156"/>
      <c r="C10" s="17" t="s">
        <v>22</v>
      </c>
      <c r="D10" s="18">
        <f>SUM('b.ogół. do 30 r.ż.'!E11)</f>
        <v>2282</v>
      </c>
      <c r="E10" s="18">
        <f>SUM('w tym K'!E9)</f>
        <v>1602</v>
      </c>
      <c r="F10" s="50">
        <v>1383</v>
      </c>
      <c r="G10" s="50">
        <v>935</v>
      </c>
    </row>
    <row r="11" spans="2:9" x14ac:dyDescent="0.2">
      <c r="B11" s="156"/>
      <c r="C11" s="17" t="s">
        <v>23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9" x14ac:dyDescent="0.2">
      <c r="B12" s="156"/>
      <c r="C12" s="17" t="s">
        <v>24</v>
      </c>
      <c r="D12" s="18">
        <f>SUM('b.ogół. do 30 r.ż.'!E13)</f>
        <v>452</v>
      </c>
      <c r="E12" s="18">
        <f>SUM('w tym K'!E11)</f>
        <v>72</v>
      </c>
      <c r="F12" s="50">
        <v>243</v>
      </c>
      <c r="G12" s="50">
        <v>29</v>
      </c>
    </row>
    <row r="13" spans="2:9" ht="13.5" thickBot="1" x14ac:dyDescent="0.25">
      <c r="B13" s="157"/>
      <c r="C13" s="20" t="s">
        <v>25</v>
      </c>
      <c r="D13" s="21">
        <f>SUM('b.ogół. do 30 r.ż.'!E14)</f>
        <v>13</v>
      </c>
      <c r="E13" s="21">
        <f>SUM('w tym K'!E12)</f>
        <v>8</v>
      </c>
      <c r="F13" s="53">
        <v>4</v>
      </c>
      <c r="G13" s="53">
        <v>2</v>
      </c>
    </row>
    <row r="14" spans="2:9" ht="20.25" customHeight="1" thickTop="1" x14ac:dyDescent="0.2">
      <c r="B14" s="158" t="s">
        <v>55</v>
      </c>
      <c r="C14" s="159"/>
      <c r="D14" s="23">
        <f>SUM('b.ogół. do 30 r.ż.'!E15)</f>
        <v>34467</v>
      </c>
      <c r="E14" s="23">
        <f>SUM('w tym K'!E13)</f>
        <v>16551</v>
      </c>
      <c r="F14" s="88">
        <v>19360</v>
      </c>
      <c r="G14" s="88">
        <v>9028</v>
      </c>
    </row>
    <row r="15" spans="2:9" ht="14.25" customHeight="1" thickBot="1" x14ac:dyDescent="0.25">
      <c r="B15" s="147" t="s">
        <v>26</v>
      </c>
      <c r="C15" s="148"/>
      <c r="D15" s="75">
        <f>SUM('b.ogół. do 30 r.ż.'!E16)</f>
        <v>17828</v>
      </c>
      <c r="E15" s="75">
        <f>SUM('w tym K'!E14)</f>
        <v>8285</v>
      </c>
      <c r="F15" s="89">
        <v>9119</v>
      </c>
      <c r="G15" s="89">
        <v>4079</v>
      </c>
    </row>
    <row r="16" spans="2:9" ht="14.25" customHeight="1" thickTop="1" thickBot="1" x14ac:dyDescent="0.25">
      <c r="B16" s="149" t="s">
        <v>27</v>
      </c>
      <c r="C16" s="150"/>
      <c r="D16" s="25">
        <f>SUM('b.ogół. do 30 r.ż.'!E17)</f>
        <v>13801</v>
      </c>
      <c r="E16" s="25">
        <f>SUM('w tym K'!E15)</f>
        <v>6486</v>
      </c>
      <c r="F16" s="51">
        <v>7301</v>
      </c>
      <c r="G16" s="51">
        <v>3322</v>
      </c>
    </row>
    <row r="17" spans="2:7" x14ac:dyDescent="0.2">
      <c r="B17" s="164"/>
      <c r="C17" s="27" t="s">
        <v>28</v>
      </c>
      <c r="D17" s="28">
        <f>SUM('b.ogół. do 30 r.ż.'!E18)</f>
        <v>447</v>
      </c>
      <c r="E17" s="28">
        <f>SUM('w tym K'!E16)</f>
        <v>109</v>
      </c>
      <c r="F17" s="52">
        <v>169</v>
      </c>
      <c r="G17" s="52">
        <v>31</v>
      </c>
    </row>
    <row r="18" spans="2:7" ht="13.5" thickBot="1" x14ac:dyDescent="0.25">
      <c r="B18" s="165"/>
      <c r="C18" s="30" t="s">
        <v>29</v>
      </c>
      <c r="D18" s="31">
        <f>SUM('b.ogół. do 30 r.ż.'!E19)</f>
        <v>1272</v>
      </c>
      <c r="E18" s="31">
        <f>SUM('w tym K'!E17)</f>
        <v>562</v>
      </c>
      <c r="F18" s="90">
        <v>723</v>
      </c>
      <c r="G18" s="90">
        <v>322</v>
      </c>
    </row>
    <row r="19" spans="2:7" ht="13.5" customHeight="1" thickBot="1" x14ac:dyDescent="0.25">
      <c r="B19" s="166" t="s">
        <v>30</v>
      </c>
      <c r="C19" s="167"/>
      <c r="D19" s="33">
        <f>SUM('b.ogół. do 30 r.ż.'!E20)</f>
        <v>4027</v>
      </c>
      <c r="E19" s="33">
        <f>SUM('w tym K'!E18)</f>
        <v>1799</v>
      </c>
      <c r="F19" s="91">
        <v>1818</v>
      </c>
      <c r="G19" s="91">
        <v>757</v>
      </c>
    </row>
    <row r="20" spans="2:7" x14ac:dyDescent="0.2">
      <c r="B20" s="164"/>
      <c r="C20" s="27" t="s">
        <v>31</v>
      </c>
      <c r="D20" s="28">
        <f>SUM('b.ogół. do 30 r.ż.'!E21)</f>
        <v>1126</v>
      </c>
      <c r="E20" s="28">
        <f>SUM('w tym K'!E19)</f>
        <v>621</v>
      </c>
      <c r="F20" s="52">
        <v>526</v>
      </c>
      <c r="G20" s="52">
        <v>271</v>
      </c>
    </row>
    <row r="21" spans="2:7" x14ac:dyDescent="0.2">
      <c r="B21" s="165"/>
      <c r="C21" s="17" t="s">
        <v>32</v>
      </c>
      <c r="D21" s="18">
        <f>SUM('b.ogół. do 30 r.ż.'!E22)</f>
        <v>231</v>
      </c>
      <c r="E21" s="18">
        <f>SUM('w tym K'!E20)</f>
        <v>143</v>
      </c>
      <c r="F21" s="50">
        <v>84</v>
      </c>
      <c r="G21" s="50">
        <v>49</v>
      </c>
    </row>
    <row r="22" spans="2:7" x14ac:dyDescent="0.2">
      <c r="B22" s="165"/>
      <c r="C22" s="17" t="s">
        <v>33</v>
      </c>
      <c r="D22" s="18">
        <f>SUM('b.ogół. do 30 r.ż.'!E23)</f>
        <v>733</v>
      </c>
      <c r="E22" s="18">
        <f>SUM('w tym K'!E21)</f>
        <v>247</v>
      </c>
      <c r="F22" s="50">
        <v>258</v>
      </c>
      <c r="G22" s="50">
        <v>79</v>
      </c>
    </row>
    <row r="23" spans="2:7" ht="13.5" x14ac:dyDescent="0.2">
      <c r="B23" s="165"/>
      <c r="C23" s="56" t="s">
        <v>66</v>
      </c>
      <c r="D23" s="57">
        <f>SUM('b.ogół. do 30 r.ż.'!E24)</f>
        <v>17</v>
      </c>
      <c r="E23" s="57">
        <f>SUM('w tym K'!E22)</f>
        <v>6</v>
      </c>
      <c r="F23" s="92">
        <v>6</v>
      </c>
      <c r="G23" s="92">
        <v>1</v>
      </c>
    </row>
    <row r="24" spans="2:7" x14ac:dyDescent="0.2">
      <c r="B24" s="165"/>
      <c r="C24" s="17" t="s">
        <v>34</v>
      </c>
      <c r="D24" s="18">
        <f>SUM('b.ogół. do 30 r.ż.'!E25)</f>
        <v>663</v>
      </c>
      <c r="E24" s="18">
        <f>SUM('w tym K'!E23)</f>
        <v>205</v>
      </c>
      <c r="F24" s="50">
        <v>366</v>
      </c>
      <c r="G24" s="50">
        <v>103</v>
      </c>
    </row>
    <row r="25" spans="2:7" ht="13.5" x14ac:dyDescent="0.2">
      <c r="B25" s="165"/>
      <c r="C25" s="56" t="s">
        <v>67</v>
      </c>
      <c r="D25" s="57">
        <f>SUM('b.ogół. do 30 r.ż.'!E26)</f>
        <v>809</v>
      </c>
      <c r="E25" s="57">
        <f>SUM('w tym K'!E24)</f>
        <v>393</v>
      </c>
      <c r="F25" s="92">
        <v>305</v>
      </c>
      <c r="G25" s="92">
        <v>147</v>
      </c>
    </row>
    <row r="26" spans="2:7" ht="12.75" customHeight="1" x14ac:dyDescent="0.2">
      <c r="B26" s="165"/>
      <c r="C26" s="56" t="s">
        <v>68</v>
      </c>
      <c r="D26" s="57">
        <f>SUM('b.ogół. do 30 r.ż.'!E27)</f>
        <v>47</v>
      </c>
      <c r="E26" s="57">
        <f>SUM('w tym K'!E25)</f>
        <v>28</v>
      </c>
      <c r="F26" s="92">
        <v>20</v>
      </c>
      <c r="G26" s="92">
        <v>14</v>
      </c>
    </row>
    <row r="27" spans="2:7" x14ac:dyDescent="0.2">
      <c r="B27" s="165"/>
      <c r="C27" s="35" t="s">
        <v>35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65"/>
      <c r="C28" s="35" t="s">
        <v>47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65"/>
      <c r="C29" s="35" t="s">
        <v>48</v>
      </c>
      <c r="D29" s="36">
        <f>SUM('b.ogół. do 30 r.ż.'!E30)</f>
        <v>0</v>
      </c>
      <c r="E29" s="36">
        <f>SUM('w tym K'!E28)</f>
        <v>0</v>
      </c>
      <c r="F29" s="93">
        <v>0</v>
      </c>
      <c r="G29" s="93">
        <v>0</v>
      </c>
    </row>
    <row r="30" spans="2:7" ht="33.75" customHeight="1" x14ac:dyDescent="0.2">
      <c r="B30" s="165"/>
      <c r="C30" s="69" t="s">
        <v>69</v>
      </c>
      <c r="D30" s="70">
        <f>SUM('b.ogół. do 30 r.ż.'!E31)</f>
        <v>0</v>
      </c>
      <c r="E30" s="71">
        <f>SUM('w tym K'!E29)</f>
        <v>0</v>
      </c>
      <c r="F30" s="94" t="s">
        <v>96</v>
      </c>
      <c r="G30" s="94" t="s">
        <v>96</v>
      </c>
    </row>
    <row r="31" spans="2:7" ht="12.75" customHeight="1" thickBot="1" x14ac:dyDescent="0.25">
      <c r="B31" s="154"/>
      <c r="C31" s="20" t="s">
        <v>36</v>
      </c>
      <c r="D31" s="21">
        <f>SUM('b.ogół. do 30 r.ż.'!E32)</f>
        <v>418</v>
      </c>
      <c r="E31" s="21">
        <f>SUM('w tym K'!E30)</f>
        <v>162</v>
      </c>
      <c r="F31" s="53">
        <v>259</v>
      </c>
      <c r="G31" s="53">
        <v>94</v>
      </c>
    </row>
    <row r="32" spans="2:7" ht="15" customHeight="1" thickTop="1" x14ac:dyDescent="0.2">
      <c r="B32" s="168" t="s">
        <v>73</v>
      </c>
      <c r="C32" s="169"/>
      <c r="D32" s="77">
        <f>SUM('b.ogół. do 30 r.ż.'!E33)</f>
        <v>476</v>
      </c>
      <c r="E32" s="77">
        <f>SUM('w tym K'!E31)</f>
        <v>72</v>
      </c>
      <c r="F32" s="95">
        <v>262</v>
      </c>
      <c r="G32" s="95">
        <v>31</v>
      </c>
    </row>
    <row r="33" spans="2:7" ht="15.75" customHeight="1" x14ac:dyDescent="0.2">
      <c r="B33" s="170" t="s">
        <v>71</v>
      </c>
      <c r="C33" s="171"/>
      <c r="D33" s="59">
        <f>SUM('b.ogół. do 30 r.ż.'!E34)</f>
        <v>164</v>
      </c>
      <c r="E33" s="59">
        <f>SUM('w tym K'!E32)</f>
        <v>21</v>
      </c>
      <c r="F33" s="96">
        <v>84</v>
      </c>
      <c r="G33" s="96">
        <v>8</v>
      </c>
    </row>
    <row r="34" spans="2:7" ht="24.75" customHeight="1" x14ac:dyDescent="0.2">
      <c r="B34" s="162" t="s">
        <v>60</v>
      </c>
      <c r="C34" s="163"/>
      <c r="D34" s="79">
        <f>SUM('b.ogół. do 30 r.ż.'!E35)</f>
        <v>4224</v>
      </c>
      <c r="E34" s="79">
        <f>SUM('w tym K'!E33)</f>
        <v>2805</v>
      </c>
      <c r="F34" s="97">
        <v>2711</v>
      </c>
      <c r="G34" s="97">
        <v>1738</v>
      </c>
    </row>
    <row r="35" spans="2:7" ht="15" customHeight="1" x14ac:dyDescent="0.2">
      <c r="B35" s="170" t="s">
        <v>72</v>
      </c>
      <c r="C35" s="171"/>
      <c r="D35" s="57">
        <f>SUM('b.ogół. do 30 r.ż.'!E36)</f>
        <v>12</v>
      </c>
      <c r="E35" s="57">
        <f>SUM('w tym K'!E34)</f>
        <v>6</v>
      </c>
      <c r="F35" s="92">
        <v>6</v>
      </c>
      <c r="G35" s="92">
        <v>1</v>
      </c>
    </row>
    <row r="36" spans="2:7" ht="17.25" customHeight="1" thickBot="1" x14ac:dyDescent="0.25">
      <c r="B36" s="180" t="s">
        <v>52</v>
      </c>
      <c r="C36" s="181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82" t="s">
        <v>37</v>
      </c>
      <c r="C37" s="183"/>
      <c r="D37" s="83">
        <f>SUM('b.ogół. do 30 r.ż.'!E38)</f>
        <v>55</v>
      </c>
      <c r="E37" s="83">
        <f>SUM('w tym K'!E36)</f>
        <v>31</v>
      </c>
      <c r="F37" s="99">
        <v>20</v>
      </c>
      <c r="G37" s="99">
        <v>11</v>
      </c>
    </row>
    <row r="38" spans="2:7" ht="18" customHeight="1" thickBot="1" x14ac:dyDescent="0.25">
      <c r="B38" s="184" t="s">
        <v>49</v>
      </c>
      <c r="C38" s="185"/>
      <c r="D38" s="38">
        <f>SUM('b.ogół. do 30 r.ż.'!E39)</f>
        <v>0</v>
      </c>
      <c r="E38" s="38">
        <f>SUM('w tym K'!E37)</f>
        <v>0</v>
      </c>
      <c r="F38" s="54">
        <v>0</v>
      </c>
      <c r="G38" s="54">
        <v>0</v>
      </c>
    </row>
    <row r="39" spans="2:7" ht="18" customHeight="1" thickTop="1" thickBot="1" x14ac:dyDescent="0.25">
      <c r="B39" s="186" t="s">
        <v>38</v>
      </c>
      <c r="C39" s="187"/>
      <c r="D39" s="75">
        <f>SUM('b.ogół. do 30 r.ż.'!E40)</f>
        <v>0</v>
      </c>
      <c r="E39" s="75">
        <f>SUM('w tym K'!E38)</f>
        <v>0</v>
      </c>
      <c r="F39" s="89">
        <v>0</v>
      </c>
      <c r="G39" s="89">
        <v>0</v>
      </c>
    </row>
    <row r="40" spans="2:7" ht="25.5" customHeight="1" thickTop="1" thickBot="1" x14ac:dyDescent="0.25">
      <c r="B40" s="190" t="s">
        <v>39</v>
      </c>
      <c r="C40" s="191"/>
      <c r="D40" s="40">
        <f>SUM('b.ogół. do 30 r.ż.'!E41)</f>
        <v>950</v>
      </c>
      <c r="E40" s="40">
        <f>SUM('w tym K'!E39)</f>
        <v>338</v>
      </c>
      <c r="F40" s="100">
        <v>565</v>
      </c>
      <c r="G40" s="100">
        <v>199</v>
      </c>
    </row>
    <row r="41" spans="2:7" ht="16.5" customHeight="1" thickBot="1" x14ac:dyDescent="0.25">
      <c r="B41" s="192" t="s">
        <v>40</v>
      </c>
      <c r="C41" s="193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92" t="s">
        <v>41</v>
      </c>
      <c r="C42" s="193"/>
      <c r="D42" s="40">
        <f>SUM('b.ogół. do 30 r.ż.'!E43)</f>
        <v>6254</v>
      </c>
      <c r="E42" s="40">
        <f>SUM('w tym K'!E41)</f>
        <v>2291</v>
      </c>
      <c r="F42" s="100">
        <v>3878</v>
      </c>
      <c r="G42" s="100">
        <v>1399</v>
      </c>
    </row>
    <row r="43" spans="2:7" ht="14.25" customHeight="1" thickBot="1" x14ac:dyDescent="0.25">
      <c r="B43" s="194" t="s">
        <v>42</v>
      </c>
      <c r="C43" s="195"/>
      <c r="D43" s="42">
        <f>SUM('b.ogół. do 30 r.ż.'!E44)</f>
        <v>3482</v>
      </c>
      <c r="E43" s="42">
        <f>SUM('w tym K'!E42)</f>
        <v>2052</v>
      </c>
      <c r="F43" s="101">
        <v>2250</v>
      </c>
      <c r="G43" s="101">
        <v>1276</v>
      </c>
    </row>
    <row r="44" spans="2:7" ht="18" customHeight="1" thickTop="1" x14ac:dyDescent="0.2">
      <c r="B44" s="196" t="s">
        <v>43</v>
      </c>
      <c r="C44" s="197"/>
      <c r="D44" s="31">
        <f>SUM('b.ogół. do 30 r.ż.'!E45)</f>
        <v>50</v>
      </c>
      <c r="E44" s="31">
        <f>SUM('w tym K'!E43)</f>
        <v>25</v>
      </c>
      <c r="F44" s="90">
        <v>34</v>
      </c>
      <c r="G44" s="90">
        <v>20</v>
      </c>
    </row>
    <row r="45" spans="2:7" ht="18" customHeight="1" x14ac:dyDescent="0.2">
      <c r="B45" s="174" t="s">
        <v>62</v>
      </c>
      <c r="C45" s="175"/>
      <c r="D45" s="61">
        <f>SUM('b.ogół. do 30 r.ż.'!E46)</f>
        <v>0</v>
      </c>
      <c r="E45" s="63">
        <f>SUM('w tym K'!E44)</f>
        <v>0</v>
      </c>
      <c r="F45" s="102" t="s">
        <v>96</v>
      </c>
      <c r="G45" s="102" t="s">
        <v>96</v>
      </c>
    </row>
    <row r="46" spans="2:7" ht="18.75" customHeight="1" x14ac:dyDescent="0.2">
      <c r="B46" s="160" t="s">
        <v>44</v>
      </c>
      <c r="C46" s="161"/>
      <c r="D46" s="31">
        <f>SUM('b.ogół. do 30 r.ż.'!E47)</f>
        <v>40</v>
      </c>
      <c r="E46" s="31">
        <f>SUM('w tym K'!E45)</f>
        <v>18</v>
      </c>
      <c r="F46" s="90">
        <v>25</v>
      </c>
      <c r="G46" s="90">
        <v>11</v>
      </c>
    </row>
    <row r="47" spans="2:7" ht="17.25" customHeight="1" x14ac:dyDescent="0.2">
      <c r="B47" s="176" t="s">
        <v>63</v>
      </c>
      <c r="C47" s="177"/>
      <c r="D47" s="62">
        <f>SUM('b.ogół. do 30 r.ż.'!E48)</f>
        <v>0</v>
      </c>
      <c r="E47" s="73">
        <f>SUM('w tym K'!E46)</f>
        <v>0</v>
      </c>
      <c r="F47" s="103" t="s">
        <v>96</v>
      </c>
      <c r="G47" s="103" t="s">
        <v>96</v>
      </c>
    </row>
    <row r="48" spans="2:7" ht="18" customHeight="1" thickBot="1" x14ac:dyDescent="0.25">
      <c r="B48" s="178" t="s">
        <v>45</v>
      </c>
      <c r="C48" s="179"/>
      <c r="D48" s="15">
        <f>SUM('b.ogół. do 30 r.ż.'!E49)</f>
        <v>1108</v>
      </c>
      <c r="E48" s="15">
        <f>SUM('w tym K'!E47)</f>
        <v>634</v>
      </c>
      <c r="F48" s="49">
        <v>496</v>
      </c>
      <c r="G48" s="49">
        <v>264</v>
      </c>
    </row>
    <row r="49" spans="2:7" ht="9.75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56</v>
      </c>
      <c r="C50" s="5"/>
      <c r="D50" s="5"/>
      <c r="E50" s="5"/>
      <c r="F50" s="5"/>
      <c r="G50" s="5"/>
    </row>
    <row r="51" spans="2:7" ht="13.5" thickBot="1" x14ac:dyDescent="0.25">
      <c r="B51" s="188" t="s">
        <v>75</v>
      </c>
      <c r="C51" s="189"/>
      <c r="D51" s="65">
        <f>SUM(D40:D43)</f>
        <v>10686</v>
      </c>
      <c r="E51" s="65">
        <f>SUM(E40:E43)</f>
        <v>4681</v>
      </c>
      <c r="F51" s="85">
        <f>SUM(F40:F43)</f>
        <v>6693</v>
      </c>
      <c r="G51" s="85">
        <f>SUM(G40:G43)</f>
        <v>2874</v>
      </c>
    </row>
    <row r="52" spans="2:7" ht="15.75" thickBot="1" x14ac:dyDescent="0.3">
      <c r="B52" s="6" t="s">
        <v>64</v>
      </c>
      <c r="C52" s="5"/>
      <c r="D52" s="5"/>
      <c r="E52" s="5"/>
      <c r="F52" s="5"/>
      <c r="G52" s="5"/>
    </row>
    <row r="53" spans="2:7" ht="13.5" thickBot="1" x14ac:dyDescent="0.25">
      <c r="B53" s="172" t="s">
        <v>65</v>
      </c>
      <c r="C53" s="173"/>
      <c r="D53" s="67">
        <f>SUM(D23,D25:D26,D33,D35)</f>
        <v>1049</v>
      </c>
      <c r="E53" s="67">
        <f>SUM(E23,E25:E26,E33,E35)</f>
        <v>454</v>
      </c>
      <c r="F53" s="86">
        <f>SUM(F23,F25:F26,F33,F35)</f>
        <v>421</v>
      </c>
      <c r="G53" s="86">
        <f>SUM(G23,G25:G26,G33,G35)</f>
        <v>171</v>
      </c>
    </row>
    <row r="54" spans="2:7" ht="13.5" thickBot="1" x14ac:dyDescent="0.25">
      <c r="B54" s="172" t="s">
        <v>74</v>
      </c>
      <c r="C54" s="173"/>
      <c r="D54" s="67">
        <f>SUM(D23,D25:D26)</f>
        <v>873</v>
      </c>
      <c r="E54" s="67">
        <f t="shared" ref="E54:F54" si="0">SUM(E23,E25:E26)</f>
        <v>427</v>
      </c>
      <c r="F54" s="86">
        <f t="shared" si="0"/>
        <v>331</v>
      </c>
      <c r="G54" s="86">
        <f>SUM(G23,G25:G26)</f>
        <v>162</v>
      </c>
    </row>
    <row r="55" spans="2:7" ht="16.5" customHeight="1" x14ac:dyDescent="0.25">
      <c r="B55" s="129" t="str">
        <f>T('b.ogół. do 30 r.ż.'!B56)</f>
        <v>* Liczby zawarte w zestawieniu dotyczą okresu  I - VIII 2019 r.</v>
      </c>
      <c r="C55" s="129"/>
      <c r="D55" s="5"/>
      <c r="E55" s="5"/>
      <c r="F55" s="5"/>
    </row>
    <row r="56" spans="2:7" ht="16.5" customHeight="1" x14ac:dyDescent="0.25">
      <c r="B56" s="142" t="s">
        <v>78</v>
      </c>
      <c r="C56" s="129" t="s">
        <v>70</v>
      </c>
      <c r="D56" s="5"/>
      <c r="E56" s="5"/>
      <c r="F56" s="5"/>
    </row>
    <row r="57" spans="2:7" ht="15.75" customHeight="1" x14ac:dyDescent="0.25">
      <c r="B57" s="142">
        <v>2</v>
      </c>
      <c r="C57" s="129" t="s">
        <v>81</v>
      </c>
      <c r="D57" s="5"/>
      <c r="E57" s="5"/>
      <c r="F57" s="5"/>
    </row>
    <row r="58" spans="2:7" ht="15" customHeight="1" x14ac:dyDescent="0.25">
      <c r="B58" s="142">
        <v>3</v>
      </c>
      <c r="C58" s="129" t="s">
        <v>82</v>
      </c>
      <c r="D58" s="5"/>
      <c r="E58" s="5"/>
      <c r="F58" s="5"/>
    </row>
    <row r="59" spans="2:7" ht="16.5" customHeight="1" x14ac:dyDescent="0.25">
      <c r="B59" s="142">
        <v>4</v>
      </c>
      <c r="C59" s="129" t="s">
        <v>57</v>
      </c>
      <c r="D59" s="5"/>
      <c r="E59" s="5"/>
      <c r="F59" s="5"/>
    </row>
    <row r="60" spans="2:7" ht="18" customHeight="1" x14ac:dyDescent="0.25">
      <c r="B60" s="142">
        <v>5</v>
      </c>
      <c r="C60" s="129" t="s">
        <v>58</v>
      </c>
      <c r="D60" s="5"/>
      <c r="E60" s="5"/>
      <c r="F60" s="5"/>
    </row>
    <row r="61" spans="2:7" ht="15" x14ac:dyDescent="0.25">
      <c r="B61" s="129"/>
      <c r="C61" s="143" t="s">
        <v>93</v>
      </c>
      <c r="D61" s="5"/>
      <c r="E61" s="5"/>
      <c r="F61" s="5"/>
    </row>
    <row r="62" spans="2:7" ht="15" x14ac:dyDescent="0.25">
      <c r="B62" s="129"/>
      <c r="C62" s="143" t="s">
        <v>94</v>
      </c>
      <c r="D62" s="5"/>
      <c r="E62" s="5"/>
      <c r="F62" s="5"/>
    </row>
    <row r="63" spans="2:7" ht="15" x14ac:dyDescent="0.25">
      <c r="B63" s="4"/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5"/>
  <sheetViews>
    <sheetView zoomScale="150" zoomScaleNormal="150" workbookViewId="0">
      <selection activeCell="B1" sqref="B1"/>
    </sheetView>
  </sheetViews>
  <sheetFormatPr defaultRowHeight="15" x14ac:dyDescent="0.25"/>
  <cols>
    <col min="1" max="1" width="1.5703125" style="1" customWidth="1"/>
    <col min="2" max="2" width="23.5703125" style="1" customWidth="1"/>
    <col min="3" max="3" width="8" style="1" customWidth="1"/>
    <col min="4" max="5" width="7.85546875" style="1" customWidth="1"/>
    <col min="6" max="6" width="8.42578125" style="1" customWidth="1"/>
    <col min="7" max="9" width="8.140625" style="1" customWidth="1"/>
    <col min="10" max="10" width="8.85546875" style="1" customWidth="1"/>
    <col min="11" max="16384" width="9.140625" style="1"/>
  </cols>
  <sheetData>
    <row r="1" spans="2:10" ht="13.5" customHeight="1" x14ac:dyDescent="0.25">
      <c r="B1" s="6" t="s">
        <v>91</v>
      </c>
      <c r="C1" s="4"/>
      <c r="D1" s="4"/>
      <c r="E1" s="4"/>
      <c r="F1" s="4"/>
      <c r="G1" s="4"/>
      <c r="H1" s="4"/>
      <c r="I1" s="4"/>
      <c r="J1" s="4"/>
    </row>
    <row r="2" spans="2:10" ht="12.75" customHeight="1" thickBot="1" x14ac:dyDescent="0.3">
      <c r="B2" s="45" t="s">
        <v>92</v>
      </c>
      <c r="C2" s="4"/>
      <c r="D2" s="4"/>
      <c r="E2" s="4"/>
      <c r="F2" s="4"/>
      <c r="G2" s="4"/>
      <c r="H2" s="4"/>
      <c r="I2" s="4"/>
      <c r="J2" s="4"/>
    </row>
    <row r="3" spans="2:10" ht="15.75" customHeight="1" thickTop="1" x14ac:dyDescent="0.25">
      <c r="B3" s="104" t="s">
        <v>0</v>
      </c>
      <c r="C3" s="214" t="s">
        <v>2</v>
      </c>
      <c r="D3" s="215"/>
      <c r="E3" s="220"/>
      <c r="F3" s="221"/>
      <c r="G3" s="228" t="s">
        <v>4</v>
      </c>
      <c r="H3" s="229"/>
      <c r="I3" s="229"/>
      <c r="J3" s="230"/>
    </row>
    <row r="4" spans="2:10" ht="22.5" customHeight="1" x14ac:dyDescent="0.25">
      <c r="B4" s="105" t="s">
        <v>1</v>
      </c>
      <c r="C4" s="216"/>
      <c r="D4" s="217"/>
      <c r="E4" s="222" t="s">
        <v>3</v>
      </c>
      <c r="F4" s="223"/>
      <c r="G4" s="231" t="s">
        <v>5</v>
      </c>
      <c r="H4" s="232"/>
      <c r="I4" s="232"/>
      <c r="J4" s="233"/>
    </row>
    <row r="5" spans="2:10" ht="14.25" customHeight="1" x14ac:dyDescent="0.25">
      <c r="B5" s="106"/>
      <c r="C5" s="216"/>
      <c r="D5" s="217"/>
      <c r="E5" s="224"/>
      <c r="F5" s="225"/>
      <c r="G5" s="234" t="s">
        <v>6</v>
      </c>
      <c r="H5" s="235"/>
      <c r="I5" s="235" t="s">
        <v>7</v>
      </c>
      <c r="J5" s="238"/>
    </row>
    <row r="6" spans="2:10" ht="11.25" customHeight="1" thickBot="1" x14ac:dyDescent="0.3">
      <c r="B6" s="106"/>
      <c r="C6" s="218"/>
      <c r="D6" s="219"/>
      <c r="E6" s="226"/>
      <c r="F6" s="227"/>
      <c r="G6" s="236"/>
      <c r="H6" s="237"/>
      <c r="I6" s="237" t="s">
        <v>8</v>
      </c>
      <c r="J6" s="239"/>
    </row>
    <row r="7" spans="2:10" ht="11.25" customHeight="1" thickBot="1" x14ac:dyDescent="0.3">
      <c r="B7" s="106"/>
      <c r="C7" s="209" t="s">
        <v>88</v>
      </c>
      <c r="D7" s="209"/>
      <c r="E7" s="209"/>
      <c r="F7" s="210"/>
      <c r="G7" s="211" t="s">
        <v>89</v>
      </c>
      <c r="H7" s="212"/>
      <c r="I7" s="212"/>
      <c r="J7" s="213"/>
    </row>
    <row r="8" spans="2:10" ht="11.25" customHeight="1" thickBot="1" x14ac:dyDescent="0.3">
      <c r="B8" s="106"/>
      <c r="C8" s="113" t="s">
        <v>9</v>
      </c>
      <c r="D8" s="122" t="s">
        <v>10</v>
      </c>
      <c r="E8" s="122" t="s">
        <v>9</v>
      </c>
      <c r="F8" s="137" t="s">
        <v>10</v>
      </c>
      <c r="G8" s="130" t="s">
        <v>9</v>
      </c>
      <c r="H8" s="127" t="s">
        <v>10</v>
      </c>
      <c r="I8" s="127" t="s">
        <v>9</v>
      </c>
      <c r="J8" s="128" t="s">
        <v>10</v>
      </c>
    </row>
    <row r="9" spans="2:10" ht="31.5" customHeight="1" x14ac:dyDescent="0.25">
      <c r="B9" s="107" t="s">
        <v>6</v>
      </c>
      <c r="C9" s="114">
        <v>70349</v>
      </c>
      <c r="D9" s="123">
        <v>33714</v>
      </c>
      <c r="E9" s="123">
        <v>40971</v>
      </c>
      <c r="F9" s="138">
        <v>18308</v>
      </c>
      <c r="G9" s="131">
        <v>79349</v>
      </c>
      <c r="H9" s="123">
        <v>43166</v>
      </c>
      <c r="I9" s="123">
        <v>12092</v>
      </c>
      <c r="J9" s="115">
        <v>6455</v>
      </c>
    </row>
    <row r="10" spans="2:10" ht="29.25" customHeight="1" x14ac:dyDescent="0.25">
      <c r="B10" s="108" t="s">
        <v>11</v>
      </c>
      <c r="C10" s="116">
        <v>32595</v>
      </c>
      <c r="D10" s="124">
        <v>16043</v>
      </c>
      <c r="E10" s="124">
        <v>17828</v>
      </c>
      <c r="F10" s="139">
        <v>8285</v>
      </c>
      <c r="G10" s="132">
        <v>22348</v>
      </c>
      <c r="H10" s="124">
        <v>13200</v>
      </c>
      <c r="I10" s="124">
        <v>2821</v>
      </c>
      <c r="J10" s="117">
        <v>1696</v>
      </c>
    </row>
    <row r="11" spans="2:10" ht="28.5" customHeight="1" x14ac:dyDescent="0.25">
      <c r="B11" s="108" t="s">
        <v>12</v>
      </c>
      <c r="C11" s="116">
        <v>18953</v>
      </c>
      <c r="D11" s="124">
        <v>9087</v>
      </c>
      <c r="E11" s="124">
        <v>9119</v>
      </c>
      <c r="F11" s="139">
        <v>4079</v>
      </c>
      <c r="G11" s="132">
        <v>10295</v>
      </c>
      <c r="H11" s="124">
        <v>5505</v>
      </c>
      <c r="I11" s="124">
        <v>768</v>
      </c>
      <c r="J11" s="117">
        <v>377</v>
      </c>
    </row>
    <row r="12" spans="2:10" ht="24" customHeight="1" x14ac:dyDescent="0.25">
      <c r="B12" s="109" t="s">
        <v>76</v>
      </c>
      <c r="C12" s="118">
        <f>SUM(C10/C9*100)</f>
        <v>46.333281212241822</v>
      </c>
      <c r="D12" s="125">
        <f t="shared" ref="D12:J12" si="0">SUM(D10/D9*100)</f>
        <v>47.585572759091178</v>
      </c>
      <c r="E12" s="125">
        <f t="shared" si="0"/>
        <v>43.51370481560128</v>
      </c>
      <c r="F12" s="140">
        <f t="shared" si="0"/>
        <v>45.253441118636658</v>
      </c>
      <c r="G12" s="133">
        <f t="shared" si="0"/>
        <v>28.164186064096587</v>
      </c>
      <c r="H12" s="125">
        <f t="shared" si="0"/>
        <v>30.579622851318167</v>
      </c>
      <c r="I12" s="125">
        <f t="shared" si="0"/>
        <v>23.329474032418126</v>
      </c>
      <c r="J12" s="119">
        <f t="shared" si="0"/>
        <v>26.274206041828041</v>
      </c>
    </row>
    <row r="13" spans="2:10" ht="26.25" customHeight="1" thickBot="1" x14ac:dyDescent="0.3">
      <c r="B13" s="110" t="s">
        <v>77</v>
      </c>
      <c r="C13" s="120">
        <f>SUM(C11/C9*100)</f>
        <v>26.941392201737052</v>
      </c>
      <c r="D13" s="126">
        <f t="shared" ref="D13:J13" si="1">SUM(D11/D9*100)</f>
        <v>26.953194518597616</v>
      </c>
      <c r="E13" s="126">
        <f t="shared" si="1"/>
        <v>22.257206316663005</v>
      </c>
      <c r="F13" s="141">
        <f t="shared" si="1"/>
        <v>22.279877649115139</v>
      </c>
      <c r="G13" s="134">
        <f t="shared" si="1"/>
        <v>12.974328598974152</v>
      </c>
      <c r="H13" s="126">
        <f t="shared" si="1"/>
        <v>12.753092711856553</v>
      </c>
      <c r="I13" s="126">
        <f t="shared" si="1"/>
        <v>6.3513066490241483</v>
      </c>
      <c r="J13" s="121">
        <f t="shared" si="1"/>
        <v>5.8404337722695585</v>
      </c>
    </row>
    <row r="14" spans="2:10" ht="12.75" customHeight="1" thickTop="1" x14ac:dyDescent="0.25">
      <c r="B14" s="111" t="s">
        <v>79</v>
      </c>
      <c r="C14" s="111" t="str">
        <f>T('b.ogół. do 30 r.ż.'!B56)</f>
        <v>* Liczby zawarte w zestawieniu dotyczą okresu  I - VIII 2019 r.</v>
      </c>
    </row>
    <row r="15" spans="2:10" ht="13.5" customHeight="1" x14ac:dyDescent="0.25">
      <c r="B15" s="111" t="s">
        <v>80</v>
      </c>
      <c r="C15" s="136" t="s">
        <v>98</v>
      </c>
    </row>
  </sheetData>
  <mergeCells count="12">
    <mergeCell ref="C7:F7"/>
    <mergeCell ref="G7:J7"/>
    <mergeCell ref="C3:D6"/>
    <mergeCell ref="E3:F3"/>
    <mergeCell ref="E4:F4"/>
    <mergeCell ref="E5:F5"/>
    <mergeCell ref="E6:F6"/>
    <mergeCell ref="G3:J3"/>
    <mergeCell ref="G4:J4"/>
    <mergeCell ref="G5:H6"/>
    <mergeCell ref="I5:J5"/>
    <mergeCell ref="I6:J6"/>
  </mergeCells>
  <printOptions horizontalCentered="1" verticalCentered="1"/>
  <pageMargins left="0" right="0" top="0" bottom="1.3779527559055118" header="0" footer="0"/>
  <pageSetup paperSize="9" scale="1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2019-09-11T07:42:05Z</cp:lastPrinted>
  <dcterms:created xsi:type="dcterms:W3CDTF">2017-09-15T11:17:22Z</dcterms:created>
  <dcterms:modified xsi:type="dcterms:W3CDTF">2019-09-11T07:55:39Z</dcterms:modified>
</cp:coreProperties>
</file>