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95" windowWidth="27795" windowHeight="12195"/>
  </bookViews>
  <sheets>
    <sheet name="b.ogół. do 30 r.ż." sheetId="4" r:id="rId1"/>
    <sheet name="w tym K" sheetId="6" r:id="rId2"/>
    <sheet name="akt.for. do 30 i do 25" sheetId="2" r:id="rId3"/>
    <sheet name="bez do 30 i do 25" sheetId="1" r:id="rId4"/>
  </sheets>
  <calcPr calcId="145621"/>
</workbook>
</file>

<file path=xl/calcChain.xml><?xml version="1.0" encoding="utf-8"?>
<calcChain xmlns="http://schemas.openxmlformats.org/spreadsheetml/2006/main">
  <c r="F6" i="4" l="1"/>
  <c r="F4" i="6" l="1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5" i="6"/>
  <c r="F47" i="6"/>
  <c r="D52" i="4" l="1"/>
  <c r="F7" i="4" l="1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7" i="4"/>
  <c r="F49" i="4"/>
  <c r="D54" i="4" l="1"/>
  <c r="C13" i="1" l="1"/>
  <c r="B55" i="2"/>
  <c r="B54" i="6"/>
  <c r="D55" i="4" l="1"/>
  <c r="E50" i="6" l="1"/>
  <c r="E52" i="6"/>
  <c r="E53" i="6"/>
  <c r="E52" i="4" l="1"/>
  <c r="D53" i="6"/>
  <c r="D52" i="6"/>
  <c r="D50" i="6"/>
  <c r="F50" i="6" s="1"/>
  <c r="G51" i="2"/>
  <c r="G53" i="2"/>
  <c r="F53" i="2"/>
  <c r="G54" i="2"/>
  <c r="F54" i="2"/>
  <c r="F51" i="2"/>
  <c r="F52" i="4" l="1"/>
  <c r="C12" i="1"/>
  <c r="C11" i="1"/>
  <c r="D12" i="1"/>
  <c r="D11" i="1"/>
  <c r="E12" i="1"/>
  <c r="E11" i="1"/>
  <c r="F12" i="1"/>
  <c r="F11" i="1"/>
  <c r="G12" i="1"/>
  <c r="G11" i="1"/>
  <c r="H12" i="1"/>
  <c r="H11" i="1"/>
  <c r="I12" i="1"/>
  <c r="I11" i="1"/>
  <c r="J12" i="1"/>
  <c r="J11" i="1"/>
  <c r="E48" i="2" l="1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E5" i="2"/>
  <c r="D5" i="2"/>
  <c r="F53" i="6"/>
  <c r="F52" i="6"/>
  <c r="E55" i="4"/>
  <c r="E54" i="4"/>
  <c r="E51" i="2" l="1"/>
  <c r="E54" i="2"/>
  <c r="E53" i="2"/>
  <c r="D51" i="2"/>
  <c r="D53" i="2"/>
  <c r="D54" i="2"/>
  <c r="F55" i="4"/>
  <c r="F54" i="4"/>
</calcChain>
</file>

<file path=xl/sharedStrings.xml><?xml version="1.0" encoding="utf-8"?>
<sst xmlns="http://schemas.openxmlformats.org/spreadsheetml/2006/main" count="247" uniqueCount="100">
  <si>
    <t>Rejestrowane Bezrobocie w PUP wśród osób młodych do 30 roku życia</t>
  </si>
  <si>
    <t>Osoby</t>
  </si>
  <si>
    <t>bezrobotne</t>
  </si>
  <si>
    <t>Bezrobotni zarejestrowani</t>
  </si>
  <si>
    <t>Bezrobotni, którzy podjęli pracę</t>
  </si>
  <si>
    <t>Bezrobotni</t>
  </si>
  <si>
    <t>zarejestrowani (średnia)</t>
  </si>
  <si>
    <t>Ogółem</t>
  </si>
  <si>
    <t>Z ogółem:</t>
  </si>
  <si>
    <t>z prawem do zasiłku</t>
  </si>
  <si>
    <t>w okresie sprawozdawczym*</t>
  </si>
  <si>
    <t>w końcu okresu sprawozdawczego**</t>
  </si>
  <si>
    <t>razem</t>
  </si>
  <si>
    <t>kobiety</t>
  </si>
  <si>
    <t>do 30 roku życia</t>
  </si>
  <si>
    <t>w tym do 25 roku życia</t>
  </si>
  <si>
    <t>Wyszczególnienie</t>
  </si>
  <si>
    <t>do 30 roku</t>
  </si>
  <si>
    <t>życia</t>
  </si>
  <si>
    <t>w tym do 25</t>
  </si>
  <si>
    <t>roku życia</t>
  </si>
  <si>
    <t xml:space="preserve">  - po raz pierwszy</t>
  </si>
  <si>
    <t xml:space="preserve">  - po raz kolejny</t>
  </si>
  <si>
    <t>po  ukończeniu  prac  interwencyjnych</t>
  </si>
  <si>
    <t>po  ukończeniu  robót  publicznych</t>
  </si>
  <si>
    <t>po stażu</t>
  </si>
  <si>
    <t>po odbyciu przygotowania zawodowego dorosłych</t>
  </si>
  <si>
    <t>po szkoleniu</t>
  </si>
  <si>
    <t>po pracach społecznie użytecznych</t>
  </si>
  <si>
    <t>z powodu podjęcia pracy</t>
  </si>
  <si>
    <t xml:space="preserve">  Niesubsydiowanej</t>
  </si>
  <si>
    <t>z pracy niesubsydiowanej: podjęcie działalności gospodarczej</t>
  </si>
  <si>
    <t xml:space="preserve">z pracy niesubsydiowanej: pracy sezonowej </t>
  </si>
  <si>
    <t xml:space="preserve">  Subsydiowanej</t>
  </si>
  <si>
    <t>z pracy subsydiowanej: prac interwencyjnych</t>
  </si>
  <si>
    <t>z pracy subsydiowanej: robót publicznych</t>
  </si>
  <si>
    <t>z pracy subsydiowanej: podjęcia działalności gospodarczej</t>
  </si>
  <si>
    <t>z pracy subsydiowanej: w ramach refundacji pracodawcy kosztów zatrudnienia osoby bezrobotnej</t>
  </si>
  <si>
    <t>z pracy subsydiowanej: podjęcia pracy w ramach świadczenia aktywizacyjnego</t>
  </si>
  <si>
    <t>z pracy subsydiowanej: inne podjęcia pracy</t>
  </si>
  <si>
    <t>Rozpoczęcia prac społecznie użytecznych</t>
  </si>
  <si>
    <t>Skierowania do agencji zatrudnienia w ramach zlecania działań aktywizacyjnych</t>
  </si>
  <si>
    <t>Odmowy bez uzasadnionej przyczyny przyjęcia propozycji odpowiedniej pracy lub innej formy pomocy w tym w ramach pakietu aktywizacja integracja</t>
  </si>
  <si>
    <t>Odmowy ustalenia profilu pomocy</t>
  </si>
  <si>
    <t>Niepotwierdzania gotowości do podjęcia pracy</t>
  </si>
  <si>
    <t>Dobrowolnej rezygnacji ze statutu bezrobotnego</t>
  </si>
  <si>
    <t>Podjęcia nauki</t>
  </si>
  <si>
    <t>Nabycia praw emerytalnych lub rentowych</t>
  </si>
  <si>
    <t>Innych</t>
  </si>
  <si>
    <t>%</t>
  </si>
  <si>
    <t>z pracy subsydiowanej: podjęcia pracy w ramach grantu na telepracę</t>
  </si>
  <si>
    <t>z pracy subsydiowanej: podjęcia pracy w ramach refundacji składek na ubezpieczenia społeczne</t>
  </si>
  <si>
    <t xml:space="preserve">                 w tym w ramach pakietu aktywizacja integracja</t>
  </si>
  <si>
    <t>w tym do 30 roku życia</t>
  </si>
  <si>
    <t>w tym kobiety do 30 roku życia</t>
  </si>
  <si>
    <t>Rozpoczęcia przygotowania zawodowego dorosłych  (art. 53a)</t>
  </si>
  <si>
    <t>Bezrobotni zarejestrowani w okresie sprawozdawczym "napływ"</t>
  </si>
  <si>
    <t>z "napływu"</t>
  </si>
  <si>
    <t>Osoby wyłączone z ewidencji bezrobotnych w okresie sprawozdawczym "odpływ"</t>
  </si>
  <si>
    <t>REZYGNACJE   I   ODMOWY</t>
  </si>
  <si>
    <t>Osoby wyłączone z ewidencji bezrobotnych w okresie sprawozdawczym: z powodu rozpoczęcia szkolenia - w ramach bonu szkoleniowego (art. 66k)</t>
  </si>
  <si>
    <t>Osoby wyłączone z ewidencji bezrobotnych w okresie sprawozdawczym: z powodu rozpoczęcia stażu - w ramach bonu stażowego (art. 66l)</t>
  </si>
  <si>
    <t>Rozkład Aktywnych form wśród osob bezrobotnych do 30 roku życia, będących w szczególnej sytuacji na rynku pracy *</t>
  </si>
  <si>
    <r>
      <t xml:space="preserve">Osoby wyłączone z ewidencji bezrobotnych w okresie sprawozdawczym: z powodu rozpoczęcia: </t>
    </r>
    <r>
      <rPr>
        <b/>
        <sz val="9"/>
        <color rgb="FF000000"/>
        <rFont val="Times New Roman"/>
        <family val="1"/>
        <charset val="238"/>
      </rPr>
      <t>staży</t>
    </r>
  </si>
  <si>
    <t>---</t>
  </si>
  <si>
    <t>Osiągnięcia wieku emerytalnego</t>
  </si>
  <si>
    <t>Nabycia praw do świadczenia przedemerytalnego</t>
  </si>
  <si>
    <t>AKTYWIZOWANI  W  RAMACH  RÓŻNYCH  BONÓW</t>
  </si>
  <si>
    <t>Liczba aktywizowanych w ramach bonów</t>
  </si>
  <si>
    <r>
      <t xml:space="preserve">     z pracy subsydiowanej: podjęcia działalności gospodarczej: w tym w ramach bonu na zasiedlenie</t>
    </r>
    <r>
      <rPr>
        <vertAlign val="superscript"/>
        <sz val="9"/>
        <color rgb="FF000000"/>
        <rFont val="Times New Roman"/>
        <family val="1"/>
        <charset val="238"/>
      </rPr>
      <t>1</t>
    </r>
  </si>
  <si>
    <r>
      <t>z pracy subsydiowanej: podjęcie pracy poza miejscem zamieszkania w ramach bonu na zasiedlenie</t>
    </r>
    <r>
      <rPr>
        <vertAlign val="superscript"/>
        <sz val="9"/>
        <color rgb="FF000000"/>
        <rFont val="Times New Roman"/>
        <family val="1"/>
        <charset val="238"/>
      </rPr>
      <t>2</t>
    </r>
  </si>
  <si>
    <r>
      <t>z pracy subsydiowanej: podjęcie pracy w ramach bonu zatrudnieniowego</t>
    </r>
    <r>
      <rPr>
        <vertAlign val="superscript"/>
        <sz val="9"/>
        <color rgb="FF000000"/>
        <rFont val="Times New Roman"/>
        <family val="1"/>
        <charset val="238"/>
      </rPr>
      <t>3</t>
    </r>
  </si>
  <si>
    <r>
      <t>z pracy subsydiowanej: podjęcia pracy w ramach dofinansowania wynagrodzenia za zatrudnienie skierowanego bezrobotnego powyżej 50 roku życia</t>
    </r>
    <r>
      <rPr>
        <vertAlign val="superscript"/>
        <sz val="9"/>
        <color rgb="FF000000"/>
        <rFont val="Times New Roman"/>
        <family val="1"/>
        <charset val="238"/>
      </rPr>
      <t>4</t>
    </r>
  </si>
  <si>
    <t>Podjęcia subsydiowanej działalności gospodarczej, w ramach bonu na zasiedlenie (art.66n)</t>
  </si>
  <si>
    <t>Bezrobotny może uzyskać dofinansowanie przez klasyfikację przez urząd do profilu I, II lub III.</t>
  </si>
  <si>
    <t>Następnie jeżeli uzyskany profil zawiera dany bon – może wnioskować o daną formę aktywną do PUP.</t>
  </si>
  <si>
    <t>Róznice w formach aktywnych adresowanych tyko do osób młodych wynikają z faktu ustalania statusu osoby do 30 roku życia na dzień wyłączenia z ewidencji statystycznej.</t>
  </si>
  <si>
    <r>
      <t xml:space="preserve">        w tym w ramach bonu szkoleniowego</t>
    </r>
    <r>
      <rPr>
        <vertAlign val="superscript"/>
        <sz val="9"/>
        <color rgb="FF000000"/>
        <rFont val="Times New Roman"/>
        <family val="1"/>
        <charset val="238"/>
      </rPr>
      <t>4</t>
    </r>
  </si>
  <si>
    <r>
      <t xml:space="preserve">        w tym w ramach bonu stażowego</t>
    </r>
    <r>
      <rPr>
        <vertAlign val="superscript"/>
        <sz val="9"/>
        <color rgb="FF000000"/>
        <rFont val="Times New Roman"/>
        <family val="1"/>
        <charset val="238"/>
      </rPr>
      <t>5</t>
    </r>
  </si>
  <si>
    <r>
      <t xml:space="preserve">Osoby wyłączone z ewidencji bezrobotnych w okresie sprawozdawczym: z powodu rozpoczęcia </t>
    </r>
    <r>
      <rPr>
        <b/>
        <sz val="9"/>
        <color theme="1"/>
        <rFont val="Times New Roman"/>
        <family val="1"/>
        <charset val="238"/>
      </rPr>
      <t>szkolenia</t>
    </r>
  </si>
  <si>
    <t>Liczba bezrobotnych skierowanych do pracy w ramach bonów</t>
  </si>
  <si>
    <t>Odmowy przyjęcia pracy, ustalenia profilu, potwierdzenia w urzędzie gotowosci do pracy, rezygnacja dobrowolna</t>
  </si>
  <si>
    <t>do 30 r. ż. w ogółem - w proc.</t>
  </si>
  <si>
    <t>do 25 r. ż. w ogółem - w proc.</t>
  </si>
  <si>
    <t>1</t>
  </si>
  <si>
    <t>* W okresie sprawozdawczym</t>
  </si>
  <si>
    <t>** Stany w końcu okresu sprawozdawczego</t>
  </si>
  <si>
    <t>Podjęcia pracy subsydiowanej poza miejscem zamieszkania, w ramach bonu na zasiedlenie (art. 66n)</t>
  </si>
  <si>
    <t>Podjęcia pracy subsydiowanej w ramach bonu zatrudnieniowego (art. 66m)</t>
  </si>
  <si>
    <t>Podjęcia subsydiowanej działalności gospodarczej, w ramach bonu na zasiedlenie (art.66n ustawy o promocji zatrudnienia i instytucjach rynku pracy)</t>
  </si>
  <si>
    <r>
      <t xml:space="preserve">w szczególnej sytuacji na rynku pracy w stosunku do </t>
    </r>
    <r>
      <rPr>
        <b/>
        <u/>
        <sz val="9"/>
        <color theme="1"/>
        <rFont val="Times New Roman"/>
        <family val="1"/>
        <charset val="238"/>
      </rPr>
      <t>ogólnej populacji bezrobotnych kobiet W PUP</t>
    </r>
    <r>
      <rPr>
        <b/>
        <sz val="9"/>
        <color theme="1"/>
        <rFont val="Times New Roman"/>
        <family val="1"/>
        <charset val="238"/>
      </rPr>
      <t xml:space="preserve"> *</t>
    </r>
  </si>
  <si>
    <t>Bezrobotne kobiety zarejestrowane w PUP (w zdefiniowanym okresie)</t>
  </si>
  <si>
    <t>Bezrobotni ogółem zarejestrowani w PUP (w zdefiniowanym okresie)</t>
  </si>
  <si>
    <r>
      <t xml:space="preserve">SYTUACJI NA RYNKU PRACY W STOSUNKU DO </t>
    </r>
    <r>
      <rPr>
        <u/>
        <sz val="9"/>
        <color theme="1"/>
        <rFont val="Times New Roman"/>
        <family val="1"/>
        <charset val="238"/>
      </rPr>
      <t>OGÓLNEJ POPULACJI BEZROBOTNYCH W PUP</t>
    </r>
    <r>
      <rPr>
        <sz val="9"/>
        <color theme="1"/>
        <rFont val="Times New Roman"/>
        <family val="1"/>
        <charset val="238"/>
      </rPr>
      <t xml:space="preserve"> *</t>
    </r>
  </si>
  <si>
    <r>
      <t xml:space="preserve">Rozkład Aktywnych form wśród </t>
    </r>
    <r>
      <rPr>
        <b/>
        <sz val="9"/>
        <color rgb="FFFF0000"/>
        <rFont val="Times New Roman"/>
        <family val="1"/>
        <charset val="238"/>
      </rPr>
      <t>bezrobotnych kobiet do 30 roku życia</t>
    </r>
    <r>
      <rPr>
        <b/>
        <sz val="9"/>
        <color theme="1"/>
        <rFont val="Times New Roman"/>
        <family val="1"/>
        <charset val="238"/>
      </rPr>
      <t>, będących</t>
    </r>
  </si>
  <si>
    <t xml:space="preserve">ROZKŁAD   AKTYWNYCH FORM WŚRÓD OSOB BEZROBOTNYCH DO 30 ROKU ŻYCIA, BĘDĄCYCH W SZCZEGÓLNEJ </t>
  </si>
  <si>
    <t xml:space="preserve">x      </t>
  </si>
  <si>
    <r>
      <t>OSOBY MŁODE NA RYNKU PRACY W WOJEWÓDZTWIE PODKARPACKIM</t>
    </r>
    <r>
      <rPr>
        <b/>
        <u/>
        <sz val="11"/>
        <color theme="1"/>
        <rFont val="Times New Roman"/>
        <family val="1"/>
        <charset val="238"/>
      </rPr>
      <t xml:space="preserve"> od I  do  XII 2018 R.</t>
    </r>
  </si>
  <si>
    <t>* Liczby zawarte w zestawieniu dotyczą okresu I - XII  2018 r.</t>
  </si>
  <si>
    <t xml:space="preserve">   Liczby dotyczą średniej arytmetycznej obliczonej ze stanów końcowych od I - XII 2018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</si>
</sst>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9"/>
      <color rgb="FF000000"/>
      <name val="Arial"/>
      <family val="2"/>
      <charset val="238"/>
    </font>
    <font>
      <vertAlign val="superscript"/>
      <sz val="9"/>
      <color rgb="FF000000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vertAlign val="superscript"/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u/>
      <sz val="9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CD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gray0625">
        <fgColor rgb="FF000000"/>
      </patternFill>
    </fill>
    <fill>
      <patternFill patternType="gray0625"/>
    </fill>
    <fill>
      <patternFill patternType="solid">
        <fgColor theme="9" tint="0.79998168889431442"/>
        <bgColor indexed="64"/>
      </patternFill>
    </fill>
    <fill>
      <patternFill patternType="gray0625">
        <bgColor theme="0"/>
      </patternFill>
    </fill>
    <fill>
      <patternFill patternType="solid">
        <fgColor rgb="FFD1D18F"/>
        <bgColor indexed="64"/>
      </patternFill>
    </fill>
  </fills>
  <borders count="9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>
      <alignment horizontal="right" vertical="center"/>
    </xf>
  </cellStyleXfs>
  <cellXfs count="233">
    <xf numFmtId="0" fontId="0" fillId="0" borderId="0" xfId="0"/>
    <xf numFmtId="0" fontId="0" fillId="2" borderId="0" xfId="0" applyFill="1"/>
    <xf numFmtId="0" fontId="1" fillId="2" borderId="0" xfId="0" applyFont="1" applyFill="1"/>
    <xf numFmtId="0" fontId="3" fillId="2" borderId="0" xfId="0" applyFont="1" applyFill="1"/>
    <xf numFmtId="0" fontId="2" fillId="2" borderId="0" xfId="0" applyFont="1" applyFill="1"/>
    <xf numFmtId="0" fontId="0" fillId="2" borderId="0" xfId="0" applyFont="1" applyFill="1"/>
    <xf numFmtId="0" fontId="4" fillId="2" borderId="0" xfId="0" applyFont="1" applyFill="1"/>
    <xf numFmtId="0" fontId="4" fillId="3" borderId="35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164" fontId="5" fillId="0" borderId="17" xfId="0" applyNumberFormat="1" applyFont="1" applyBorder="1" applyAlignment="1">
      <alignment horizontal="center" vertical="center" wrapText="1"/>
    </xf>
    <xf numFmtId="0" fontId="6" fillId="0" borderId="34" xfId="0" applyFont="1" applyBorder="1" applyAlignment="1">
      <alignment vertical="center" wrapText="1"/>
    </xf>
    <xf numFmtId="3" fontId="6" fillId="0" borderId="35" xfId="0" applyNumberFormat="1" applyFont="1" applyBorder="1" applyAlignment="1">
      <alignment horizontal="center" vertical="center" wrapText="1"/>
    </xf>
    <xf numFmtId="164" fontId="6" fillId="0" borderId="36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164" fontId="6" fillId="0" borderId="17" xfId="0" applyNumberFormat="1" applyFont="1" applyBorder="1" applyAlignment="1">
      <alignment horizontal="center" vertical="center" wrapText="1"/>
    </xf>
    <xf numFmtId="0" fontId="6" fillId="0" borderId="30" xfId="0" applyFont="1" applyBorder="1" applyAlignment="1">
      <alignment vertical="center" wrapText="1"/>
    </xf>
    <xf numFmtId="3" fontId="6" fillId="0" borderId="31" xfId="0" applyNumberFormat="1" applyFont="1" applyBorder="1" applyAlignment="1">
      <alignment horizontal="center" vertical="center" wrapText="1"/>
    </xf>
    <xf numFmtId="164" fontId="6" fillId="0" borderId="32" xfId="0" applyNumberFormat="1" applyFont="1" applyBorder="1" applyAlignment="1">
      <alignment horizontal="center" vertical="center" wrapText="1"/>
    </xf>
    <xf numFmtId="0" fontId="6" fillId="0" borderId="43" xfId="0" applyFont="1" applyBorder="1" applyAlignment="1">
      <alignment vertical="center" wrapText="1"/>
    </xf>
    <xf numFmtId="3" fontId="6" fillId="0" borderId="44" xfId="0" applyNumberFormat="1" applyFont="1" applyBorder="1" applyAlignment="1">
      <alignment horizontal="center" vertical="center" wrapText="1"/>
    </xf>
    <xf numFmtId="164" fontId="6" fillId="0" borderId="45" xfId="0" applyNumberFormat="1" applyFont="1" applyBorder="1" applyAlignment="1">
      <alignment horizontal="center" vertical="center" wrapText="1"/>
    </xf>
    <xf numFmtId="3" fontId="5" fillId="0" borderId="34" xfId="0" applyNumberFormat="1" applyFont="1" applyBorder="1" applyAlignment="1">
      <alignment horizontal="center" vertical="center" wrapText="1"/>
    </xf>
    <xf numFmtId="164" fontId="5" fillId="0" borderId="33" xfId="0" applyNumberFormat="1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0" fontId="6" fillId="0" borderId="29" xfId="0" applyFont="1" applyBorder="1" applyAlignment="1">
      <alignment vertical="center" wrapText="1"/>
    </xf>
    <xf numFmtId="3" fontId="6" fillId="0" borderId="41" xfId="0" applyNumberFormat="1" applyFont="1" applyBorder="1" applyAlignment="1">
      <alignment horizontal="center" vertical="center" wrapText="1"/>
    </xf>
    <xf numFmtId="164" fontId="6" fillId="0" borderId="42" xfId="0" applyNumberFormat="1" applyFont="1" applyBorder="1" applyAlignment="1">
      <alignment horizontal="center" vertical="center" wrapText="1"/>
    </xf>
    <xf numFmtId="0" fontId="6" fillId="0" borderId="39" xfId="0" applyFont="1" applyBorder="1" applyAlignment="1">
      <alignment vertical="center" wrapText="1"/>
    </xf>
    <xf numFmtId="3" fontId="6" fillId="0" borderId="9" xfId="0" applyNumberFormat="1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 wrapText="1"/>
    </xf>
    <xf numFmtId="3" fontId="5" fillId="0" borderId="26" xfId="0" applyNumberFormat="1" applyFont="1" applyBorder="1" applyAlignment="1">
      <alignment horizontal="center" vertical="center" wrapText="1"/>
    </xf>
    <xf numFmtId="164" fontId="5" fillId="0" borderId="19" xfId="0" applyNumberFormat="1" applyFont="1" applyBorder="1" applyAlignment="1">
      <alignment horizontal="center" vertical="center" wrapText="1"/>
    </xf>
    <xf numFmtId="0" fontId="6" fillId="6" borderId="30" xfId="0" applyFont="1" applyFill="1" applyBorder="1" applyAlignment="1">
      <alignment vertical="center" wrapText="1"/>
    </xf>
    <xf numFmtId="3" fontId="6" fillId="6" borderId="31" xfId="0" applyNumberFormat="1" applyFont="1" applyFill="1" applyBorder="1" applyAlignment="1">
      <alignment horizontal="center" vertical="center" wrapText="1"/>
    </xf>
    <xf numFmtId="164" fontId="6" fillId="6" borderId="32" xfId="0" applyNumberFormat="1" applyFont="1" applyFill="1" applyBorder="1" applyAlignment="1">
      <alignment horizontal="center" vertical="center" wrapText="1"/>
    </xf>
    <xf numFmtId="3" fontId="6" fillId="4" borderId="16" xfId="0" applyNumberFormat="1" applyFont="1" applyFill="1" applyBorder="1" applyAlignment="1">
      <alignment horizontal="center" vertical="center" wrapText="1"/>
    </xf>
    <xf numFmtId="164" fontId="6" fillId="4" borderId="17" xfId="0" applyNumberFormat="1" applyFont="1" applyFill="1" applyBorder="1" applyAlignment="1">
      <alignment horizontal="center" vertical="center" wrapText="1"/>
    </xf>
    <xf numFmtId="3" fontId="6" fillId="5" borderId="11" xfId="0" applyNumberFormat="1" applyFont="1" applyFill="1" applyBorder="1" applyAlignment="1">
      <alignment horizontal="center" vertical="center" wrapText="1"/>
    </xf>
    <xf numFmtId="164" fontId="6" fillId="5" borderId="13" xfId="0" applyNumberFormat="1" applyFont="1" applyFill="1" applyBorder="1" applyAlignment="1">
      <alignment horizontal="center" vertical="center" wrapText="1"/>
    </xf>
    <xf numFmtId="3" fontId="6" fillId="5" borderId="16" xfId="0" applyNumberFormat="1" applyFont="1" applyFill="1" applyBorder="1" applyAlignment="1">
      <alignment horizontal="center" vertical="center" wrapText="1"/>
    </xf>
    <xf numFmtId="164" fontId="6" fillId="5" borderId="17" xfId="0" applyNumberFormat="1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0" borderId="0" xfId="0" applyFont="1"/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center" vertical="center" wrapText="1"/>
    </xf>
    <xf numFmtId="3" fontId="6" fillId="0" borderId="32" xfId="0" applyNumberFormat="1" applyFont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center" vertical="center" wrapText="1"/>
    </xf>
    <xf numFmtId="3" fontId="6" fillId="0" borderId="42" xfId="0" applyNumberFormat="1" applyFont="1" applyBorder="1" applyAlignment="1">
      <alignment horizontal="center" vertical="center" wrapText="1"/>
    </xf>
    <xf numFmtId="3" fontId="6" fillId="0" borderId="45" xfId="0" applyNumberFormat="1" applyFont="1" applyBorder="1" applyAlignment="1">
      <alignment horizontal="center" vertical="center" wrapText="1"/>
    </xf>
    <xf numFmtId="3" fontId="6" fillId="4" borderId="17" xfId="0" applyNumberFormat="1" applyFont="1" applyFill="1" applyBorder="1" applyAlignment="1">
      <alignment horizontal="center" vertical="center" wrapText="1"/>
    </xf>
    <xf numFmtId="3" fontId="0" fillId="2" borderId="0" xfId="0" applyNumberFormat="1" applyFont="1" applyFill="1"/>
    <xf numFmtId="0" fontId="6" fillId="8" borderId="30" xfId="0" applyFont="1" applyFill="1" applyBorder="1" applyAlignment="1">
      <alignment vertical="center" wrapText="1"/>
    </xf>
    <xf numFmtId="3" fontId="6" fillId="8" borderId="31" xfId="0" applyNumberFormat="1" applyFont="1" applyFill="1" applyBorder="1" applyAlignment="1">
      <alignment horizontal="center" vertical="center" wrapText="1"/>
    </xf>
    <xf numFmtId="164" fontId="6" fillId="8" borderId="32" xfId="0" applyNumberFormat="1" applyFont="1" applyFill="1" applyBorder="1" applyAlignment="1">
      <alignment horizontal="center" vertical="center" wrapText="1"/>
    </xf>
    <xf numFmtId="3" fontId="6" fillId="8" borderId="37" xfId="0" applyNumberFormat="1" applyFont="1" applyFill="1" applyBorder="1" applyAlignment="1">
      <alignment horizontal="center" vertical="center" wrapText="1"/>
    </xf>
    <xf numFmtId="164" fontId="6" fillId="8" borderId="48" xfId="0" applyNumberFormat="1" applyFont="1" applyFill="1" applyBorder="1" applyAlignment="1">
      <alignment horizontal="center" vertical="center" wrapText="1"/>
    </xf>
    <xf numFmtId="3" fontId="6" fillId="9" borderId="31" xfId="0" applyNumberFormat="1" applyFont="1" applyFill="1" applyBorder="1" applyAlignment="1">
      <alignment horizontal="center" vertical="center" wrapText="1"/>
    </xf>
    <xf numFmtId="0" fontId="6" fillId="10" borderId="31" xfId="0" applyNumberFormat="1" applyFont="1" applyFill="1" applyBorder="1" applyAlignment="1">
      <alignment horizontal="center" vertical="center" wrapText="1"/>
    </xf>
    <xf numFmtId="3" fontId="6" fillId="9" borderId="31" xfId="0" quotePrefix="1" applyNumberFormat="1" applyFont="1" applyFill="1" applyBorder="1" applyAlignment="1">
      <alignment horizontal="center" vertical="center" wrapText="1"/>
    </xf>
    <xf numFmtId="164" fontId="6" fillId="9" borderId="32" xfId="0" quotePrefix="1" applyNumberFormat="1" applyFont="1" applyFill="1" applyBorder="1" applyAlignment="1">
      <alignment horizontal="center" vertical="center" wrapText="1"/>
    </xf>
    <xf numFmtId="3" fontId="5" fillId="11" borderId="26" xfId="0" applyNumberFormat="1" applyFont="1" applyFill="1" applyBorder="1" applyAlignment="1">
      <alignment horizontal="center" vertical="center" wrapText="1"/>
    </xf>
    <xf numFmtId="164" fontId="4" fillId="11" borderId="26" xfId="0" applyNumberFormat="1" applyFont="1" applyFill="1" applyBorder="1" applyAlignment="1">
      <alignment horizontal="center" vertical="center" wrapText="1"/>
    </xf>
    <xf numFmtId="3" fontId="5" fillId="8" borderId="26" xfId="0" applyNumberFormat="1" applyFont="1" applyFill="1" applyBorder="1" applyAlignment="1">
      <alignment horizontal="center" vertical="center" wrapText="1"/>
    </xf>
    <xf numFmtId="164" fontId="4" fillId="8" borderId="26" xfId="0" applyNumberFormat="1" applyFont="1" applyFill="1" applyBorder="1" applyAlignment="1">
      <alignment horizontal="center" vertical="center" wrapText="1"/>
    </xf>
    <xf numFmtId="0" fontId="6" fillId="12" borderId="49" xfId="0" applyFont="1" applyFill="1" applyBorder="1" applyAlignment="1">
      <alignment vertical="center" wrapText="1"/>
    </xf>
    <xf numFmtId="3" fontId="6" fillId="12" borderId="50" xfId="0" applyNumberFormat="1" applyFont="1" applyFill="1" applyBorder="1" applyAlignment="1">
      <alignment horizontal="center" vertical="center" wrapText="1"/>
    </xf>
    <xf numFmtId="3" fontId="6" fillId="12" borderId="50" xfId="0" quotePrefix="1" applyNumberFormat="1" applyFont="1" applyFill="1" applyBorder="1" applyAlignment="1">
      <alignment horizontal="center" vertical="center" wrapText="1"/>
    </xf>
    <xf numFmtId="164" fontId="6" fillId="12" borderId="51" xfId="0" quotePrefix="1" applyNumberFormat="1" applyFont="1" applyFill="1" applyBorder="1" applyAlignment="1">
      <alignment horizontal="center" vertical="center" wrapText="1"/>
    </xf>
    <xf numFmtId="0" fontId="6" fillId="10" borderId="31" xfId="0" quotePrefix="1" applyNumberFormat="1" applyFont="1" applyFill="1" applyBorder="1" applyAlignment="1">
      <alignment horizontal="center" vertical="center" wrapText="1"/>
    </xf>
    <xf numFmtId="0" fontId="6" fillId="10" borderId="32" xfId="0" quotePrefix="1" applyNumberFormat="1" applyFont="1" applyFill="1" applyBorder="1" applyAlignment="1">
      <alignment horizontal="center" vertical="center" wrapText="1"/>
    </xf>
    <xf numFmtId="3" fontId="6" fillId="13" borderId="16" xfId="0" applyNumberFormat="1" applyFont="1" applyFill="1" applyBorder="1" applyAlignment="1">
      <alignment horizontal="center" vertical="center" wrapText="1"/>
    </xf>
    <xf numFmtId="164" fontId="6" fillId="13" borderId="17" xfId="0" applyNumberFormat="1" applyFont="1" applyFill="1" applyBorder="1" applyAlignment="1">
      <alignment horizontal="center" vertical="center" wrapText="1"/>
    </xf>
    <xf numFmtId="3" fontId="2" fillId="13" borderId="34" xfId="0" applyNumberFormat="1" applyFont="1" applyFill="1" applyBorder="1" applyAlignment="1">
      <alignment horizontal="center" vertical="center" wrapText="1"/>
    </xf>
    <xf numFmtId="164" fontId="2" fillId="13" borderId="33" xfId="0" applyNumberFormat="1" applyFont="1" applyFill="1" applyBorder="1" applyAlignment="1">
      <alignment horizontal="center" vertical="center" wrapText="1"/>
    </xf>
    <xf numFmtId="3" fontId="6" fillId="13" borderId="37" xfId="0" applyNumberFormat="1" applyFont="1" applyFill="1" applyBorder="1" applyAlignment="1">
      <alignment horizontal="center" vertical="center" wrapText="1"/>
    </xf>
    <xf numFmtId="164" fontId="6" fillId="13" borderId="48" xfId="0" applyNumberFormat="1" applyFont="1" applyFill="1" applyBorder="1" applyAlignment="1">
      <alignment horizontal="center" vertical="center" wrapText="1"/>
    </xf>
    <xf numFmtId="3" fontId="2" fillId="13" borderId="16" xfId="0" applyNumberFormat="1" applyFont="1" applyFill="1" applyBorder="1" applyAlignment="1">
      <alignment horizontal="center" vertical="center" wrapText="1"/>
    </xf>
    <xf numFmtId="164" fontId="2" fillId="13" borderId="17" xfId="0" applyNumberFormat="1" applyFont="1" applyFill="1" applyBorder="1" applyAlignment="1">
      <alignment horizontal="center" vertical="center" wrapText="1"/>
    </xf>
    <xf numFmtId="3" fontId="6" fillId="13" borderId="35" xfId="0" applyNumberFormat="1" applyFont="1" applyFill="1" applyBorder="1" applyAlignment="1">
      <alignment horizontal="center" vertical="center" wrapText="1"/>
    </xf>
    <xf numFmtId="164" fontId="6" fillId="13" borderId="36" xfId="0" applyNumberFormat="1" applyFont="1" applyFill="1" applyBorder="1" applyAlignment="1">
      <alignment horizontal="center" vertical="center" wrapText="1"/>
    </xf>
    <xf numFmtId="3" fontId="4" fillId="11" borderId="26" xfId="0" applyNumberFormat="1" applyFont="1" applyFill="1" applyBorder="1" applyAlignment="1">
      <alignment horizontal="center" vertical="center" wrapText="1"/>
    </xf>
    <xf numFmtId="3" fontId="4" fillId="8" borderId="26" xfId="0" applyNumberFormat="1" applyFont="1" applyFill="1" applyBorder="1" applyAlignment="1">
      <alignment horizontal="center" vertical="center" wrapText="1"/>
    </xf>
    <xf numFmtId="3" fontId="5" fillId="0" borderId="17" xfId="0" applyNumberFormat="1" applyFont="1" applyBorder="1" applyAlignment="1">
      <alignment horizontal="center" vertical="center" wrapText="1"/>
    </xf>
    <xf numFmtId="3" fontId="5" fillId="0" borderId="33" xfId="0" applyNumberFormat="1" applyFont="1" applyBorder="1" applyAlignment="1">
      <alignment horizontal="center" vertical="center" wrapText="1"/>
    </xf>
    <xf numFmtId="3" fontId="6" fillId="13" borderId="17" xfId="0" applyNumberFormat="1" applyFont="1" applyFill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wrapText="1"/>
    </xf>
    <xf numFmtId="3" fontId="6" fillId="8" borderId="32" xfId="0" applyNumberFormat="1" applyFont="1" applyFill="1" applyBorder="1" applyAlignment="1">
      <alignment horizontal="center" vertical="center" wrapText="1"/>
    </xf>
    <xf numFmtId="3" fontId="6" fillId="6" borderId="32" xfId="0" applyNumberFormat="1" applyFont="1" applyFill="1" applyBorder="1" applyAlignment="1">
      <alignment horizontal="center" vertical="center" wrapText="1"/>
    </xf>
    <xf numFmtId="3" fontId="6" fillId="12" borderId="51" xfId="0" quotePrefix="1" applyNumberFormat="1" applyFont="1" applyFill="1" applyBorder="1" applyAlignment="1">
      <alignment horizontal="center" vertical="center" wrapText="1"/>
    </xf>
    <xf numFmtId="3" fontId="2" fillId="13" borderId="33" xfId="0" applyNumberFormat="1" applyFont="1" applyFill="1" applyBorder="1" applyAlignment="1">
      <alignment horizontal="center" vertical="center" wrapText="1"/>
    </xf>
    <xf numFmtId="3" fontId="6" fillId="8" borderId="48" xfId="0" applyNumberFormat="1" applyFont="1" applyFill="1" applyBorder="1" applyAlignment="1">
      <alignment horizontal="center" vertical="center" wrapText="1"/>
    </xf>
    <xf numFmtId="3" fontId="6" fillId="13" borderId="48" xfId="0" applyNumberFormat="1" applyFont="1" applyFill="1" applyBorder="1" applyAlignment="1">
      <alignment horizontal="center" vertical="center" wrapText="1"/>
    </xf>
    <xf numFmtId="3" fontId="2" fillId="13" borderId="17" xfId="0" applyNumberFormat="1" applyFont="1" applyFill="1" applyBorder="1" applyAlignment="1">
      <alignment horizontal="center" vertical="center" wrapText="1"/>
    </xf>
    <xf numFmtId="3" fontId="6" fillId="13" borderId="36" xfId="0" applyNumberFormat="1" applyFont="1" applyFill="1" applyBorder="1" applyAlignment="1">
      <alignment horizontal="center" vertical="center" wrapText="1"/>
    </xf>
    <xf numFmtId="3" fontId="6" fillId="5" borderId="13" xfId="0" applyNumberFormat="1" applyFont="1" applyFill="1" applyBorder="1" applyAlignment="1">
      <alignment horizontal="center" vertical="center" wrapText="1"/>
    </xf>
    <xf numFmtId="3" fontId="6" fillId="5" borderId="17" xfId="0" applyNumberFormat="1" applyFont="1" applyFill="1" applyBorder="1" applyAlignment="1">
      <alignment horizontal="center" vertical="center" wrapText="1"/>
    </xf>
    <xf numFmtId="3" fontId="6" fillId="9" borderId="32" xfId="0" quotePrefix="1" applyNumberFormat="1" applyFont="1" applyFill="1" applyBorder="1" applyAlignment="1">
      <alignment horizontal="center" vertical="center" wrapText="1"/>
    </xf>
    <xf numFmtId="3" fontId="6" fillId="10" borderId="32" xfId="0" quotePrefix="1" applyNumberFormat="1" applyFont="1" applyFill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horizontal="left" vertical="center"/>
    </xf>
    <xf numFmtId="0" fontId="5" fillId="0" borderId="56" xfId="0" applyFont="1" applyBorder="1" applyAlignment="1">
      <alignment horizontal="left" vertical="center" wrapText="1"/>
    </xf>
    <xf numFmtId="0" fontId="6" fillId="7" borderId="56" xfId="0" applyFont="1" applyFill="1" applyBorder="1" applyAlignment="1">
      <alignment horizontal="left" vertical="center" wrapText="1"/>
    </xf>
    <xf numFmtId="0" fontId="6" fillId="7" borderId="57" xfId="0" applyFont="1" applyFill="1" applyBorder="1" applyAlignment="1">
      <alignment horizontal="left" vertical="center" wrapText="1"/>
    </xf>
    <xf numFmtId="0" fontId="10" fillId="2" borderId="0" xfId="0" applyFont="1" applyFill="1"/>
    <xf numFmtId="49" fontId="11" fillId="2" borderId="0" xfId="0" applyNumberFormat="1" applyFont="1" applyFill="1"/>
    <xf numFmtId="0" fontId="12" fillId="2" borderId="0" xfId="0" applyFont="1" applyFill="1"/>
    <xf numFmtId="49" fontId="13" fillId="2" borderId="0" xfId="0" applyNumberFormat="1" applyFont="1" applyFill="1"/>
    <xf numFmtId="0" fontId="5" fillId="3" borderId="58" xfId="0" applyFont="1" applyFill="1" applyBorder="1" applyAlignment="1">
      <alignment horizontal="center" vertical="center"/>
    </xf>
    <xf numFmtId="3" fontId="2" fillId="2" borderId="59" xfId="0" applyNumberFormat="1" applyFont="1" applyFill="1" applyBorder="1" applyAlignment="1">
      <alignment horizontal="center" vertical="center" wrapText="1"/>
    </xf>
    <xf numFmtId="3" fontId="2" fillId="2" borderId="60" xfId="0" applyNumberFormat="1" applyFont="1" applyFill="1" applyBorder="1" applyAlignment="1">
      <alignment horizontal="center" vertical="center" wrapText="1"/>
    </xf>
    <xf numFmtId="3" fontId="4" fillId="0" borderId="61" xfId="0" applyNumberFormat="1" applyFont="1" applyBorder="1" applyAlignment="1">
      <alignment horizontal="center" vertical="center" wrapText="1"/>
    </xf>
    <xf numFmtId="3" fontId="4" fillId="0" borderId="62" xfId="0" applyNumberFormat="1" applyFont="1" applyBorder="1" applyAlignment="1">
      <alignment horizontal="center" vertical="center" wrapText="1"/>
    </xf>
    <xf numFmtId="164" fontId="2" fillId="7" borderId="61" xfId="0" applyNumberFormat="1" applyFont="1" applyFill="1" applyBorder="1" applyAlignment="1">
      <alignment horizontal="center" vertical="center" wrapText="1"/>
    </xf>
    <xf numFmtId="164" fontId="2" fillId="7" borderId="62" xfId="0" applyNumberFormat="1" applyFont="1" applyFill="1" applyBorder="1" applyAlignment="1">
      <alignment horizontal="center" vertical="center" wrapText="1"/>
    </xf>
    <xf numFmtId="164" fontId="2" fillId="7" borderId="63" xfId="0" applyNumberFormat="1" applyFont="1" applyFill="1" applyBorder="1" applyAlignment="1">
      <alignment horizontal="center" vertical="center" wrapText="1"/>
    </xf>
    <xf numFmtId="164" fontId="2" fillId="7" borderId="64" xfId="0" applyNumberFormat="1" applyFont="1" applyFill="1" applyBorder="1" applyAlignment="1">
      <alignment horizontal="center" vertical="center" wrapText="1"/>
    </xf>
    <xf numFmtId="0" fontId="5" fillId="3" borderId="65" xfId="0" applyFont="1" applyFill="1" applyBorder="1" applyAlignment="1">
      <alignment horizontal="center" vertical="center"/>
    </xf>
    <xf numFmtId="3" fontId="2" fillId="2" borderId="66" xfId="0" applyNumberFormat="1" applyFont="1" applyFill="1" applyBorder="1" applyAlignment="1">
      <alignment horizontal="center" vertical="center" wrapText="1"/>
    </xf>
    <xf numFmtId="3" fontId="4" fillId="0" borderId="67" xfId="0" applyNumberFormat="1" applyFont="1" applyBorder="1" applyAlignment="1">
      <alignment horizontal="center" vertical="center" wrapText="1"/>
    </xf>
    <xf numFmtId="164" fontId="2" fillId="7" borderId="67" xfId="0" applyNumberFormat="1" applyFont="1" applyFill="1" applyBorder="1" applyAlignment="1">
      <alignment horizontal="center" vertical="center" wrapText="1"/>
    </xf>
    <xf numFmtId="164" fontId="2" fillId="7" borderId="68" xfId="0" applyNumberFormat="1" applyFont="1" applyFill="1" applyBorder="1" applyAlignment="1">
      <alignment horizontal="center" vertical="center" wrapText="1"/>
    </xf>
    <xf numFmtId="0" fontId="5" fillId="3" borderId="77" xfId="0" applyFont="1" applyFill="1" applyBorder="1" applyAlignment="1">
      <alignment horizontal="center" vertical="center"/>
    </xf>
    <xf numFmtId="0" fontId="5" fillId="3" borderId="78" xfId="0" applyFont="1" applyFill="1" applyBorder="1" applyAlignment="1">
      <alignment horizontal="center" vertical="center"/>
    </xf>
    <xf numFmtId="0" fontId="14" fillId="2" borderId="0" xfId="0" applyFont="1" applyFill="1"/>
    <xf numFmtId="0" fontId="5" fillId="3" borderId="81" xfId="0" applyFont="1" applyFill="1" applyBorder="1" applyAlignment="1">
      <alignment horizontal="center" vertical="center"/>
    </xf>
    <xf numFmtId="3" fontId="2" fillId="2" borderId="82" xfId="0" applyNumberFormat="1" applyFont="1" applyFill="1" applyBorder="1" applyAlignment="1">
      <alignment horizontal="center" vertical="center" wrapText="1"/>
    </xf>
    <xf numFmtId="3" fontId="4" fillId="0" borderId="83" xfId="0" applyNumberFormat="1" applyFont="1" applyBorder="1" applyAlignment="1">
      <alignment horizontal="center" vertical="center" wrapText="1"/>
    </xf>
    <xf numFmtId="164" fontId="2" fillId="7" borderId="83" xfId="0" applyNumberFormat="1" applyFont="1" applyFill="1" applyBorder="1" applyAlignment="1">
      <alignment horizontal="center" vertical="center" wrapText="1"/>
    </xf>
    <xf numFmtId="164" fontId="2" fillId="7" borderId="84" xfId="0" applyNumberFormat="1" applyFont="1" applyFill="1" applyBorder="1" applyAlignment="1">
      <alignment horizontal="center" vertical="center" wrapText="1"/>
    </xf>
    <xf numFmtId="0" fontId="5" fillId="3" borderId="90" xfId="0" applyFont="1" applyFill="1" applyBorder="1" applyAlignment="1">
      <alignment horizontal="center" vertical="center"/>
    </xf>
    <xf numFmtId="3" fontId="2" fillId="2" borderId="91" xfId="0" applyNumberFormat="1" applyFont="1" applyFill="1" applyBorder="1" applyAlignment="1">
      <alignment horizontal="center" vertical="center" wrapText="1"/>
    </xf>
    <xf numFmtId="3" fontId="4" fillId="0" borderId="92" xfId="0" applyNumberFormat="1" applyFont="1" applyBorder="1" applyAlignment="1">
      <alignment horizontal="center" vertical="center" wrapText="1"/>
    </xf>
    <xf numFmtId="164" fontId="2" fillId="7" borderId="92" xfId="0" applyNumberFormat="1" applyFont="1" applyFill="1" applyBorder="1" applyAlignment="1">
      <alignment horizontal="center" vertical="center" wrapText="1"/>
    </xf>
    <xf numFmtId="164" fontId="2" fillId="7" borderId="93" xfId="0" applyNumberFormat="1" applyFont="1" applyFill="1" applyBorder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/>
    </xf>
    <xf numFmtId="0" fontId="6" fillId="8" borderId="52" xfId="0" applyFont="1" applyFill="1" applyBorder="1" applyAlignment="1">
      <alignment vertical="center" wrapText="1"/>
    </xf>
    <xf numFmtId="0" fontId="6" fillId="8" borderId="26" xfId="0" applyFont="1" applyFill="1" applyBorder="1" applyAlignment="1">
      <alignment vertical="center" wrapText="1"/>
    </xf>
    <xf numFmtId="0" fontId="6" fillId="8" borderId="46" xfId="0" applyFont="1" applyFill="1" applyBorder="1" applyAlignment="1">
      <alignment vertical="center" wrapText="1"/>
    </xf>
    <xf numFmtId="0" fontId="6" fillId="8" borderId="31" xfId="0" applyFont="1" applyFill="1" applyBorder="1" applyAlignment="1">
      <alignment vertical="center" wrapText="1"/>
    </xf>
    <xf numFmtId="0" fontId="6" fillId="9" borderId="46" xfId="0" applyFont="1" applyFill="1" applyBorder="1" applyAlignment="1">
      <alignment vertical="center" wrapText="1"/>
    </xf>
    <xf numFmtId="0" fontId="6" fillId="9" borderId="31" xfId="0" applyFont="1" applyFill="1" applyBorder="1" applyAlignment="1">
      <alignment vertical="center" wrapText="1"/>
    </xf>
    <xf numFmtId="0" fontId="6" fillId="10" borderId="46" xfId="0" applyNumberFormat="1" applyFont="1" applyFill="1" applyBorder="1" applyAlignment="1">
      <alignment vertical="center" wrapText="1"/>
    </xf>
    <xf numFmtId="0" fontId="6" fillId="10" borderId="31" xfId="0" applyNumberFormat="1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2" fillId="13" borderId="4" xfId="0" applyFont="1" applyFill="1" applyBorder="1" applyAlignment="1">
      <alignment vertical="center" wrapText="1"/>
    </xf>
    <xf numFmtId="0" fontId="2" fillId="13" borderId="16" xfId="0" applyFont="1" applyFill="1" applyBorder="1" applyAlignment="1">
      <alignment vertical="center" wrapText="1"/>
    </xf>
    <xf numFmtId="0" fontId="6" fillId="13" borderId="40" xfId="0" applyFont="1" applyFill="1" applyBorder="1" applyAlignment="1">
      <alignment vertical="center" wrapText="1"/>
    </xf>
    <xf numFmtId="0" fontId="6" fillId="13" borderId="35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16" xfId="0" applyFont="1" applyFill="1" applyBorder="1" applyAlignment="1">
      <alignment vertical="center" wrapText="1"/>
    </xf>
    <xf numFmtId="0" fontId="6" fillId="13" borderId="1" xfId="0" applyFont="1" applyFill="1" applyBorder="1" applyAlignment="1">
      <alignment vertical="center" wrapText="1"/>
    </xf>
    <xf numFmtId="0" fontId="6" fillId="13" borderId="22" xfId="0" applyFont="1" applyFill="1" applyBorder="1" applyAlignment="1">
      <alignment vertical="center" wrapText="1"/>
    </xf>
    <xf numFmtId="0" fontId="6" fillId="11" borderId="52" xfId="0" applyFont="1" applyFill="1" applyBorder="1" applyAlignment="1">
      <alignment vertical="center" wrapText="1"/>
    </xf>
    <xf numFmtId="0" fontId="6" fillId="11" borderId="26" xfId="0" applyFont="1" applyFill="1" applyBorder="1" applyAlignment="1">
      <alignment vertical="center" wrapText="1"/>
    </xf>
    <xf numFmtId="0" fontId="6" fillId="5" borderId="23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vertical="center" wrapText="1"/>
    </xf>
    <xf numFmtId="0" fontId="6" fillId="5" borderId="25" xfId="0" applyFont="1" applyFill="1" applyBorder="1" applyAlignment="1">
      <alignment vertical="center" wrapText="1"/>
    </xf>
    <xf numFmtId="0" fontId="6" fillId="5" borderId="26" xfId="0" applyFont="1" applyFill="1" applyBorder="1" applyAlignment="1">
      <alignment vertical="center" wrapText="1"/>
    </xf>
    <xf numFmtId="0" fontId="6" fillId="5" borderId="27" xfId="0" applyFont="1" applyFill="1" applyBorder="1" applyAlignment="1">
      <alignment vertical="center" wrapText="1"/>
    </xf>
    <xf numFmtId="0" fontId="6" fillId="5" borderId="28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13" borderId="47" xfId="0" applyFont="1" applyFill="1" applyBorder="1" applyAlignment="1">
      <alignment vertical="center" wrapText="1"/>
    </xf>
    <xf numFmtId="0" fontId="6" fillId="13" borderId="38" xfId="0" applyFont="1" applyFill="1" applyBorder="1" applyAlignment="1">
      <alignment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5" fillId="0" borderId="25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2" fillId="13" borderId="40" xfId="0" applyFont="1" applyFill="1" applyBorder="1" applyAlignment="1">
      <alignment vertical="center" wrapText="1"/>
    </xf>
    <xf numFmtId="0" fontId="2" fillId="13" borderId="35" xfId="0" applyFont="1" applyFill="1" applyBorder="1" applyAlignment="1">
      <alignment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vertical="center" wrapText="1"/>
    </xf>
    <xf numFmtId="0" fontId="6" fillId="13" borderId="16" xfId="0" applyFont="1" applyFill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textRotation="90" wrapText="1"/>
    </xf>
    <xf numFmtId="0" fontId="6" fillId="0" borderId="20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 textRotation="90" wrapText="1"/>
    </xf>
    <xf numFmtId="0" fontId="5" fillId="0" borderId="40" xfId="0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89" xfId="0" applyFont="1" applyFill="1" applyBorder="1" applyAlignment="1">
      <alignment horizontal="center" vertical="center" wrapText="1"/>
    </xf>
    <xf numFmtId="0" fontId="5" fillId="3" borderId="75" xfId="0" applyFont="1" applyFill="1" applyBorder="1" applyAlignment="1">
      <alignment horizontal="center" vertical="center" wrapText="1"/>
    </xf>
    <xf numFmtId="0" fontId="5" fillId="3" borderId="7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69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0" xfId="0" applyFont="1" applyFill="1" applyBorder="1" applyAlignment="1">
      <alignment horizontal="center" vertical="center" wrapText="1"/>
    </xf>
    <xf numFmtId="0" fontId="5" fillId="3" borderId="71" xfId="0" applyFont="1" applyFill="1" applyBorder="1" applyAlignment="1">
      <alignment horizontal="center" vertical="center" wrapText="1"/>
    </xf>
    <xf numFmtId="0" fontId="5" fillId="3" borderId="7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5" fillId="3" borderId="8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86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87" xfId="0" applyFont="1" applyFill="1" applyBorder="1" applyAlignment="1">
      <alignment horizontal="center" vertical="center" wrapText="1"/>
    </xf>
    <xf numFmtId="0" fontId="5" fillId="3" borderId="79" xfId="0" applyFont="1" applyFill="1" applyBorder="1" applyAlignment="1">
      <alignment horizontal="center" vertical="center" wrapText="1"/>
    </xf>
    <xf numFmtId="0" fontId="5" fillId="3" borderId="88" xfId="0" applyFont="1" applyFill="1" applyBorder="1" applyAlignment="1">
      <alignment horizontal="center" vertical="center" wrapText="1"/>
    </xf>
    <xf numFmtId="0" fontId="5" fillId="3" borderId="73" xfId="0" applyFont="1" applyFill="1" applyBorder="1" applyAlignment="1">
      <alignment horizontal="center" vertical="center" wrapText="1"/>
    </xf>
    <xf numFmtId="0" fontId="5" fillId="3" borderId="80" xfId="0" applyFont="1" applyFill="1" applyBorder="1" applyAlignment="1">
      <alignment horizontal="center" vertical="center" wrapText="1"/>
    </xf>
    <xf numFmtId="0" fontId="5" fillId="3" borderId="74" xfId="0" applyFont="1" applyFill="1" applyBorder="1" applyAlignment="1">
      <alignment horizontal="center" vertical="center" wrapText="1"/>
    </xf>
  </cellXfs>
  <cellStyles count="2">
    <cellStyle name="Normalny" xfId="0" builtinId="0"/>
    <cellStyle name="S24" xfId="1"/>
  </cellStyles>
  <dxfs count="0"/>
  <tableStyles count="0" defaultTableStyle="TableStyleMedium2" defaultPivotStyle="PivotStyleLight16"/>
  <colors>
    <mruColors>
      <color rgb="FFD1D18F"/>
      <color rgb="FFD9DB85"/>
      <color rgb="FFD6DDB1"/>
      <color rgb="FFFEF9F4"/>
      <color rgb="FFEDF6DE"/>
      <color rgb="FFE1EFC7"/>
      <color rgb="FFBBDA82"/>
      <color rgb="FF000000"/>
      <color rgb="FFC3C71B"/>
      <color rgb="FFE3E74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410308</xdr:colOff>
      <xdr:row>0</xdr:row>
      <xdr:rowOff>80596</xdr:rowOff>
    </xdr:from>
    <xdr:to>
      <xdr:col>7</xdr:col>
      <xdr:colOff>205128</xdr:colOff>
      <xdr:row>3</xdr:row>
      <xdr:rowOff>52021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5712" y="80596"/>
          <a:ext cx="2549743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B1:I65"/>
  <sheetViews>
    <sheetView tabSelected="1" zoomScale="130" zoomScaleNormal="130" workbookViewId="0">
      <selection activeCell="B1" sqref="B1"/>
    </sheetView>
  </sheetViews>
  <sheetFormatPr defaultRowHeight="15" x14ac:dyDescent="0.25"/>
  <cols>
    <col min="1" max="1" width="1.7109375" style="5" customWidth="1"/>
    <col min="2" max="2" width="3.42578125" style="5" customWidth="1"/>
    <col min="3" max="3" width="85" style="5" customWidth="1"/>
    <col min="4" max="4" width="16.28515625" style="5" customWidth="1"/>
    <col min="5" max="5" width="12.5703125" style="5" customWidth="1"/>
    <col min="6" max="6" width="10.7109375" style="5" customWidth="1"/>
    <col min="7" max="7" width="1.7109375" style="5" customWidth="1"/>
    <col min="8" max="16384" width="9.140625" style="5"/>
  </cols>
  <sheetData>
    <row r="1" spans="2:9" x14ac:dyDescent="0.25">
      <c r="B1" s="2" t="s">
        <v>97</v>
      </c>
      <c r="C1" s="4"/>
      <c r="D1" s="4"/>
      <c r="E1" s="4"/>
      <c r="F1" s="4"/>
    </row>
    <row r="2" spans="2:9" x14ac:dyDescent="0.25">
      <c r="B2" s="6"/>
      <c r="C2" s="4"/>
      <c r="D2" s="4"/>
      <c r="E2" s="4"/>
      <c r="F2" s="4"/>
    </row>
    <row r="3" spans="2:9" x14ac:dyDescent="0.25">
      <c r="B3" s="4" t="s">
        <v>95</v>
      </c>
      <c r="C3" s="4"/>
      <c r="D3" s="4"/>
      <c r="E3" s="4"/>
      <c r="F3" s="4"/>
    </row>
    <row r="4" spans="2:9" ht="15.75" thickBot="1" x14ac:dyDescent="0.3">
      <c r="B4" s="4" t="s">
        <v>93</v>
      </c>
      <c r="C4" s="4"/>
      <c r="D4" s="4"/>
      <c r="E4" s="4"/>
      <c r="F4" s="4"/>
    </row>
    <row r="5" spans="2:9" ht="57.75" customHeight="1" thickTop="1" x14ac:dyDescent="0.25">
      <c r="B5" s="182" t="s">
        <v>16</v>
      </c>
      <c r="C5" s="183"/>
      <c r="D5" s="7" t="s">
        <v>92</v>
      </c>
      <c r="E5" s="7" t="s">
        <v>53</v>
      </c>
      <c r="F5" s="8" t="s">
        <v>49</v>
      </c>
    </row>
    <row r="6" spans="2:9" ht="18" customHeight="1" thickBot="1" x14ac:dyDescent="0.3">
      <c r="B6" s="188" t="s">
        <v>56</v>
      </c>
      <c r="C6" s="189"/>
      <c r="D6" s="9">
        <v>117364</v>
      </c>
      <c r="E6" s="9">
        <v>56697</v>
      </c>
      <c r="F6" s="10">
        <f>SUM(E6/D6*100)</f>
        <v>48.308680685729868</v>
      </c>
    </row>
    <row r="7" spans="2:9" ht="15.75" thickTop="1" x14ac:dyDescent="0.25">
      <c r="B7" s="190"/>
      <c r="C7" s="11" t="s">
        <v>21</v>
      </c>
      <c r="D7" s="12">
        <v>19912</v>
      </c>
      <c r="E7" s="12">
        <v>15701</v>
      </c>
      <c r="F7" s="13">
        <f>SUM(E7/D7*100)</f>
        <v>78.851948573724385</v>
      </c>
    </row>
    <row r="8" spans="2:9" ht="15.75" thickBot="1" x14ac:dyDescent="0.3">
      <c r="B8" s="179"/>
      <c r="C8" s="14" t="s">
        <v>22</v>
      </c>
      <c r="D8" s="15">
        <v>97452</v>
      </c>
      <c r="E8" s="15">
        <v>40996</v>
      </c>
      <c r="F8" s="16">
        <f t="shared" ref="F8:F25" si="0">SUM(E8/D8*100)</f>
        <v>42.067889832943401</v>
      </c>
      <c r="H8" s="55"/>
    </row>
    <row r="9" spans="2:9" ht="15.75" thickTop="1" x14ac:dyDescent="0.25">
      <c r="B9" s="191" t="s">
        <v>57</v>
      </c>
      <c r="C9" s="11" t="s">
        <v>23</v>
      </c>
      <c r="D9" s="12">
        <v>113</v>
      </c>
      <c r="E9" s="12">
        <v>47</v>
      </c>
      <c r="F9" s="13">
        <f t="shared" si="0"/>
        <v>41.592920353982301</v>
      </c>
    </row>
    <row r="10" spans="2:9" x14ac:dyDescent="0.25">
      <c r="B10" s="192"/>
      <c r="C10" s="17" t="s">
        <v>24</v>
      </c>
      <c r="D10" s="18">
        <v>523</v>
      </c>
      <c r="E10" s="18">
        <v>101</v>
      </c>
      <c r="F10" s="19">
        <f t="shared" si="0"/>
        <v>19.311663479923517</v>
      </c>
    </row>
    <row r="11" spans="2:9" x14ac:dyDescent="0.25">
      <c r="B11" s="192"/>
      <c r="C11" s="17" t="s">
        <v>25</v>
      </c>
      <c r="D11" s="18">
        <v>9183</v>
      </c>
      <c r="E11" s="18">
        <v>6119</v>
      </c>
      <c r="F11" s="19">
        <f t="shared" si="0"/>
        <v>66.633997604268757</v>
      </c>
    </row>
    <row r="12" spans="2:9" x14ac:dyDescent="0.25">
      <c r="B12" s="192"/>
      <c r="C12" s="17" t="s">
        <v>26</v>
      </c>
      <c r="D12" s="18">
        <v>2</v>
      </c>
      <c r="E12" s="18">
        <v>0</v>
      </c>
      <c r="F12" s="19">
        <f t="shared" si="0"/>
        <v>0</v>
      </c>
    </row>
    <row r="13" spans="2:9" x14ac:dyDescent="0.25">
      <c r="B13" s="192"/>
      <c r="C13" s="17" t="s">
        <v>27</v>
      </c>
      <c r="D13" s="18">
        <v>1693</v>
      </c>
      <c r="E13" s="18">
        <v>827</v>
      </c>
      <c r="F13" s="19">
        <f t="shared" si="0"/>
        <v>48.84819846426462</v>
      </c>
    </row>
    <row r="14" spans="2:9" ht="15.75" thickBot="1" x14ac:dyDescent="0.3">
      <c r="B14" s="193"/>
      <c r="C14" s="20" t="s">
        <v>28</v>
      </c>
      <c r="D14" s="21">
        <v>857</v>
      </c>
      <c r="E14" s="21">
        <v>53</v>
      </c>
      <c r="F14" s="22">
        <f t="shared" si="0"/>
        <v>6.1843640606767796</v>
      </c>
    </row>
    <row r="15" spans="2:9" ht="17.25" customHeight="1" thickTop="1" x14ac:dyDescent="0.25">
      <c r="B15" s="194" t="s">
        <v>58</v>
      </c>
      <c r="C15" s="195"/>
      <c r="D15" s="23">
        <v>125403</v>
      </c>
      <c r="E15" s="23">
        <v>57038</v>
      </c>
      <c r="F15" s="24">
        <f t="shared" si="0"/>
        <v>45.48376035661029</v>
      </c>
    </row>
    <row r="16" spans="2:9" ht="18.75" customHeight="1" thickBot="1" x14ac:dyDescent="0.3">
      <c r="B16" s="184" t="s">
        <v>29</v>
      </c>
      <c r="C16" s="185"/>
      <c r="D16" s="75">
        <v>69942</v>
      </c>
      <c r="E16" s="75">
        <v>31975</v>
      </c>
      <c r="F16" s="76">
        <f t="shared" si="0"/>
        <v>45.716450773498039</v>
      </c>
      <c r="H16" s="55"/>
      <c r="I16" s="55"/>
    </row>
    <row r="17" spans="2:9" ht="16.5" thickTop="1" thickBot="1" x14ac:dyDescent="0.3">
      <c r="B17" s="186" t="s">
        <v>30</v>
      </c>
      <c r="C17" s="187"/>
      <c r="D17" s="25">
        <v>55757</v>
      </c>
      <c r="E17" s="25">
        <v>25111</v>
      </c>
      <c r="F17" s="26">
        <f t="shared" si="0"/>
        <v>45.036497659486699</v>
      </c>
    </row>
    <row r="18" spans="2:9" x14ac:dyDescent="0.25">
      <c r="B18" s="175"/>
      <c r="C18" s="27" t="s">
        <v>31</v>
      </c>
      <c r="D18" s="28">
        <v>2137</v>
      </c>
      <c r="E18" s="28">
        <v>607</v>
      </c>
      <c r="F18" s="29">
        <f t="shared" si="0"/>
        <v>28.40430510060833</v>
      </c>
    </row>
    <row r="19" spans="2:9" ht="15.75" thickBot="1" x14ac:dyDescent="0.3">
      <c r="B19" s="176"/>
      <c r="C19" s="30" t="s">
        <v>32</v>
      </c>
      <c r="D19" s="31">
        <v>5045</v>
      </c>
      <c r="E19" s="31">
        <v>2490</v>
      </c>
      <c r="F19" s="32">
        <f t="shared" si="0"/>
        <v>49.35579781962339</v>
      </c>
    </row>
    <row r="20" spans="2:9" ht="15.75" thickBot="1" x14ac:dyDescent="0.3">
      <c r="B20" s="177" t="s">
        <v>33</v>
      </c>
      <c r="C20" s="178"/>
      <c r="D20" s="33">
        <v>14185</v>
      </c>
      <c r="E20" s="33">
        <v>6864</v>
      </c>
      <c r="F20" s="34">
        <f t="shared" si="0"/>
        <v>48.389143461402888</v>
      </c>
    </row>
    <row r="21" spans="2:9" x14ac:dyDescent="0.25">
      <c r="B21" s="175"/>
      <c r="C21" s="27" t="s">
        <v>34</v>
      </c>
      <c r="D21" s="28">
        <v>3611</v>
      </c>
      <c r="E21" s="28">
        <v>1391</v>
      </c>
      <c r="F21" s="29">
        <f t="shared" si="0"/>
        <v>38.521185267238991</v>
      </c>
    </row>
    <row r="22" spans="2:9" x14ac:dyDescent="0.25">
      <c r="B22" s="176"/>
      <c r="C22" s="17" t="s">
        <v>35</v>
      </c>
      <c r="D22" s="18">
        <v>1950</v>
      </c>
      <c r="E22" s="18">
        <v>369</v>
      </c>
      <c r="F22" s="19">
        <f t="shared" si="0"/>
        <v>18.923076923076923</v>
      </c>
    </row>
    <row r="23" spans="2:9" x14ac:dyDescent="0.25">
      <c r="B23" s="176"/>
      <c r="C23" s="17" t="s">
        <v>36</v>
      </c>
      <c r="D23" s="18">
        <v>2504</v>
      </c>
      <c r="E23" s="18">
        <v>1334</v>
      </c>
      <c r="F23" s="19">
        <f t="shared" si="0"/>
        <v>53.274760383386578</v>
      </c>
      <c r="H23" s="55"/>
    </row>
    <row r="24" spans="2:9" x14ac:dyDescent="0.25">
      <c r="B24" s="176"/>
      <c r="C24" s="56" t="s">
        <v>69</v>
      </c>
      <c r="D24" s="57">
        <v>33</v>
      </c>
      <c r="E24" s="57">
        <v>33</v>
      </c>
      <c r="F24" s="58">
        <f t="shared" si="0"/>
        <v>100</v>
      </c>
      <c r="H24" s="55"/>
    </row>
    <row r="25" spans="2:9" x14ac:dyDescent="0.25">
      <c r="B25" s="176"/>
      <c r="C25" s="17" t="s">
        <v>37</v>
      </c>
      <c r="D25" s="18">
        <v>3026</v>
      </c>
      <c r="E25" s="18">
        <v>1122</v>
      </c>
      <c r="F25" s="19">
        <f t="shared" si="0"/>
        <v>37.078651685393261</v>
      </c>
    </row>
    <row r="26" spans="2:9" x14ac:dyDescent="0.25">
      <c r="B26" s="176"/>
      <c r="C26" s="56" t="s">
        <v>70</v>
      </c>
      <c r="D26" s="57">
        <v>1220</v>
      </c>
      <c r="E26" s="57">
        <v>1220</v>
      </c>
      <c r="F26" s="58">
        <f>SUM(E26/D26*100)</f>
        <v>100</v>
      </c>
    </row>
    <row r="27" spans="2:9" x14ac:dyDescent="0.25">
      <c r="B27" s="176"/>
      <c r="C27" s="56" t="s">
        <v>71</v>
      </c>
      <c r="D27" s="57">
        <v>68</v>
      </c>
      <c r="E27" s="57">
        <v>68</v>
      </c>
      <c r="F27" s="58">
        <f>SUM(E27/D27*100)</f>
        <v>100</v>
      </c>
    </row>
    <row r="28" spans="2:9" x14ac:dyDescent="0.25">
      <c r="B28" s="176"/>
      <c r="C28" s="35" t="s">
        <v>38</v>
      </c>
      <c r="D28" s="36">
        <v>0</v>
      </c>
      <c r="E28" s="36">
        <v>0</v>
      </c>
      <c r="F28" s="37" t="e">
        <f>SUM(E28/D28*100)</f>
        <v>#DIV/0!</v>
      </c>
      <c r="H28" s="55"/>
      <c r="I28" s="55"/>
    </row>
    <row r="29" spans="2:9" x14ac:dyDescent="0.25">
      <c r="B29" s="176"/>
      <c r="C29" s="35" t="s">
        <v>50</v>
      </c>
      <c r="D29" s="36">
        <v>0</v>
      </c>
      <c r="E29" s="36">
        <v>0</v>
      </c>
      <c r="F29" s="37" t="e">
        <f>SUM(E29/D29*100)</f>
        <v>#DIV/0!</v>
      </c>
    </row>
    <row r="30" spans="2:9" ht="15" customHeight="1" x14ac:dyDescent="0.25">
      <c r="B30" s="176"/>
      <c r="C30" s="35" t="s">
        <v>51</v>
      </c>
      <c r="D30" s="36">
        <v>3</v>
      </c>
      <c r="E30" s="36">
        <v>3</v>
      </c>
      <c r="F30" s="37">
        <f>SUM(E30/D30*100)</f>
        <v>100</v>
      </c>
    </row>
    <row r="31" spans="2:9" ht="28.5" customHeight="1" x14ac:dyDescent="0.25">
      <c r="B31" s="176"/>
      <c r="C31" s="69" t="s">
        <v>72</v>
      </c>
      <c r="D31" s="70">
        <v>142</v>
      </c>
      <c r="E31" s="71" t="s">
        <v>96</v>
      </c>
      <c r="F31" s="72" t="s">
        <v>64</v>
      </c>
    </row>
    <row r="32" spans="2:9" ht="15.75" thickBot="1" x14ac:dyDescent="0.3">
      <c r="B32" s="179"/>
      <c r="C32" s="20" t="s">
        <v>39</v>
      </c>
      <c r="D32" s="21">
        <v>1661</v>
      </c>
      <c r="E32" s="21">
        <v>1357</v>
      </c>
      <c r="F32" s="22">
        <f t="shared" ref="F32:F45" si="1">SUM(E32/D32*100)</f>
        <v>81.697772426249244</v>
      </c>
    </row>
    <row r="33" spans="2:9" ht="14.25" customHeight="1" thickTop="1" x14ac:dyDescent="0.25">
      <c r="B33" s="180" t="s">
        <v>79</v>
      </c>
      <c r="C33" s="181"/>
      <c r="D33" s="77">
        <v>1698</v>
      </c>
      <c r="E33" s="77">
        <v>843</v>
      </c>
      <c r="F33" s="78">
        <f t="shared" si="1"/>
        <v>49.646643109540634</v>
      </c>
    </row>
    <row r="34" spans="2:9" ht="15" customHeight="1" x14ac:dyDescent="0.25">
      <c r="B34" s="145" t="s">
        <v>77</v>
      </c>
      <c r="C34" s="146"/>
      <c r="D34" s="59">
        <v>306</v>
      </c>
      <c r="E34" s="59">
        <v>306</v>
      </c>
      <c r="F34" s="60">
        <f t="shared" si="1"/>
        <v>100</v>
      </c>
    </row>
    <row r="35" spans="2:9" ht="16.5" customHeight="1" x14ac:dyDescent="0.25">
      <c r="B35" s="173" t="s">
        <v>63</v>
      </c>
      <c r="C35" s="174"/>
      <c r="D35" s="79">
        <v>8348</v>
      </c>
      <c r="E35" s="79">
        <v>5331</v>
      </c>
      <c r="F35" s="80">
        <f t="shared" si="1"/>
        <v>63.859607091518924</v>
      </c>
    </row>
    <row r="36" spans="2:9" ht="16.5" customHeight="1" x14ac:dyDescent="0.25">
      <c r="B36" s="145" t="s">
        <v>78</v>
      </c>
      <c r="C36" s="146"/>
      <c r="D36" s="57">
        <v>37</v>
      </c>
      <c r="E36" s="57">
        <v>37</v>
      </c>
      <c r="F36" s="58">
        <f t="shared" si="1"/>
        <v>100</v>
      </c>
    </row>
    <row r="37" spans="2:9" ht="15.75" customHeight="1" thickBot="1" x14ac:dyDescent="0.3">
      <c r="B37" s="153" t="s">
        <v>55</v>
      </c>
      <c r="C37" s="154"/>
      <c r="D37" s="81">
        <v>1</v>
      </c>
      <c r="E37" s="81">
        <v>0</v>
      </c>
      <c r="F37" s="82">
        <f t="shared" si="1"/>
        <v>0</v>
      </c>
    </row>
    <row r="38" spans="2:9" ht="15" customHeight="1" thickTop="1" x14ac:dyDescent="0.25">
      <c r="B38" s="155" t="s">
        <v>40</v>
      </c>
      <c r="C38" s="156"/>
      <c r="D38" s="83">
        <v>820</v>
      </c>
      <c r="E38" s="83">
        <v>64</v>
      </c>
      <c r="F38" s="84">
        <f t="shared" si="1"/>
        <v>7.8048780487804876</v>
      </c>
    </row>
    <row r="39" spans="2:9" ht="17.25" customHeight="1" thickBot="1" x14ac:dyDescent="0.3">
      <c r="B39" s="157" t="s">
        <v>52</v>
      </c>
      <c r="C39" s="158"/>
      <c r="D39" s="38">
        <v>78</v>
      </c>
      <c r="E39" s="38">
        <v>5</v>
      </c>
      <c r="F39" s="39">
        <f t="shared" si="1"/>
        <v>6.4102564102564097</v>
      </c>
    </row>
    <row r="40" spans="2:9" ht="16.5" customHeight="1" thickTop="1" thickBot="1" x14ac:dyDescent="0.3">
      <c r="B40" s="159" t="s">
        <v>41</v>
      </c>
      <c r="C40" s="160"/>
      <c r="D40" s="75">
        <v>44</v>
      </c>
      <c r="E40" s="75">
        <v>9</v>
      </c>
      <c r="F40" s="76">
        <f t="shared" si="1"/>
        <v>20.454545454545457</v>
      </c>
    </row>
    <row r="41" spans="2:9" ht="28.5" customHeight="1" thickTop="1" thickBot="1" x14ac:dyDescent="0.3">
      <c r="B41" s="163" t="s">
        <v>42</v>
      </c>
      <c r="C41" s="164"/>
      <c r="D41" s="40">
        <v>3710</v>
      </c>
      <c r="E41" s="40">
        <v>1988</v>
      </c>
      <c r="F41" s="41">
        <f t="shared" si="1"/>
        <v>53.584905660377359</v>
      </c>
      <c r="I41" s="55"/>
    </row>
    <row r="42" spans="2:9" ht="13.5" customHeight="1" thickBot="1" x14ac:dyDescent="0.3">
      <c r="B42" s="165" t="s">
        <v>43</v>
      </c>
      <c r="C42" s="166"/>
      <c r="D42" s="40">
        <v>0</v>
      </c>
      <c r="E42" s="40">
        <v>0</v>
      </c>
      <c r="F42" s="41" t="e">
        <f t="shared" si="1"/>
        <v>#DIV/0!</v>
      </c>
    </row>
    <row r="43" spans="2:9" ht="16.5" customHeight="1" thickBot="1" x14ac:dyDescent="0.3">
      <c r="B43" s="165" t="s">
        <v>44</v>
      </c>
      <c r="C43" s="166"/>
      <c r="D43" s="40">
        <v>22710</v>
      </c>
      <c r="E43" s="40">
        <v>10747</v>
      </c>
      <c r="F43" s="41">
        <f t="shared" si="1"/>
        <v>47.322765301629239</v>
      </c>
    </row>
    <row r="44" spans="2:9" ht="15.75" customHeight="1" thickBot="1" x14ac:dyDescent="0.3">
      <c r="B44" s="167" t="s">
        <v>45</v>
      </c>
      <c r="C44" s="168"/>
      <c r="D44" s="42">
        <v>8034</v>
      </c>
      <c r="E44" s="42">
        <v>3955</v>
      </c>
      <c r="F44" s="43">
        <f t="shared" si="1"/>
        <v>49.228279810804082</v>
      </c>
    </row>
    <row r="45" spans="2:9" ht="18.75" customHeight="1" thickTop="1" x14ac:dyDescent="0.25">
      <c r="B45" s="169" t="s">
        <v>46</v>
      </c>
      <c r="C45" s="170"/>
      <c r="D45" s="31">
        <v>543</v>
      </c>
      <c r="E45" s="31">
        <v>510</v>
      </c>
      <c r="F45" s="32">
        <f t="shared" si="1"/>
        <v>93.922651933701658</v>
      </c>
    </row>
    <row r="46" spans="2:9" ht="14.25" customHeight="1" x14ac:dyDescent="0.25">
      <c r="B46" s="147" t="s">
        <v>65</v>
      </c>
      <c r="C46" s="148"/>
      <c r="D46" s="61">
        <v>1285</v>
      </c>
      <c r="E46" s="63" t="s">
        <v>96</v>
      </c>
      <c r="F46" s="64" t="s">
        <v>64</v>
      </c>
    </row>
    <row r="47" spans="2:9" ht="13.5" customHeight="1" x14ac:dyDescent="0.25">
      <c r="B47" s="171" t="s">
        <v>47</v>
      </c>
      <c r="C47" s="172"/>
      <c r="D47" s="31">
        <v>643</v>
      </c>
      <c r="E47" s="31">
        <v>64</v>
      </c>
      <c r="F47" s="32">
        <f>SUM(E47/D47*100)</f>
        <v>9.9533437013996888</v>
      </c>
    </row>
    <row r="48" spans="2:9" ht="15" customHeight="1" x14ac:dyDescent="0.25">
      <c r="B48" s="149" t="s">
        <v>66</v>
      </c>
      <c r="C48" s="150"/>
      <c r="D48" s="62">
        <v>1125</v>
      </c>
      <c r="E48" s="73" t="s">
        <v>96</v>
      </c>
      <c r="F48" s="74" t="s">
        <v>64</v>
      </c>
    </row>
    <row r="49" spans="2:6" ht="13.5" customHeight="1" thickBot="1" x14ac:dyDescent="0.3">
      <c r="B49" s="151" t="s">
        <v>48</v>
      </c>
      <c r="C49" s="152"/>
      <c r="D49" s="15">
        <v>6500</v>
      </c>
      <c r="E49" s="15">
        <v>1552</v>
      </c>
      <c r="F49" s="16">
        <f>SUM(E49/D49*100)</f>
        <v>23.876923076923077</v>
      </c>
    </row>
    <row r="50" spans="2:6" ht="10.5" customHeight="1" thickTop="1" x14ac:dyDescent="0.25">
      <c r="C50" s="4"/>
      <c r="D50" s="4"/>
      <c r="E50" s="4"/>
      <c r="F50" s="4"/>
    </row>
    <row r="51" spans="2:6" ht="16.5" thickTop="1" thickBot="1" x14ac:dyDescent="0.3">
      <c r="B51" s="6" t="s">
        <v>59</v>
      </c>
    </row>
    <row r="52" spans="2:6" ht="15.75" thickBot="1" x14ac:dyDescent="0.3">
      <c r="B52" s="161" t="s">
        <v>81</v>
      </c>
      <c r="C52" s="162"/>
      <c r="D52" s="65">
        <f>SUM(D41:D44)</f>
        <v>34454</v>
      </c>
      <c r="E52" s="65">
        <f>SUM(E41:E44)</f>
        <v>16690</v>
      </c>
      <c r="F52" s="66">
        <f>SUM(E52/D52*100)</f>
        <v>48.441400127706508</v>
      </c>
    </row>
    <row r="53" spans="2:6" ht="15.75" thickBot="1" x14ac:dyDescent="0.3">
      <c r="B53" s="6" t="s">
        <v>67</v>
      </c>
    </row>
    <row r="54" spans="2:6" ht="15.75" thickBot="1" x14ac:dyDescent="0.3">
      <c r="B54" s="143" t="s">
        <v>68</v>
      </c>
      <c r="C54" s="144"/>
      <c r="D54" s="67">
        <f>SUM(D24,D26:D27,D34,D36)</f>
        <v>1664</v>
      </c>
      <c r="E54" s="67">
        <f>SUM(E24,E26:E27,E34,E36)</f>
        <v>1664</v>
      </c>
      <c r="F54" s="68">
        <f>SUM(E54/D54*100)</f>
        <v>100</v>
      </c>
    </row>
    <row r="55" spans="2:6" ht="15.75" thickBot="1" x14ac:dyDescent="0.3">
      <c r="B55" s="143" t="s">
        <v>80</v>
      </c>
      <c r="C55" s="144"/>
      <c r="D55" s="67">
        <f>SUM(D24,D26:D27)</f>
        <v>1321</v>
      </c>
      <c r="E55" s="67">
        <f>SUM(E24,E26:E27)</f>
        <v>1321</v>
      </c>
      <c r="F55" s="68">
        <f>SUM(E55/D55*100)</f>
        <v>100</v>
      </c>
    </row>
    <row r="56" spans="2:6" x14ac:dyDescent="0.25">
      <c r="B56" s="4" t="s">
        <v>98</v>
      </c>
      <c r="C56" s="4"/>
    </row>
    <row r="57" spans="2:6" ht="16.5" customHeight="1" x14ac:dyDescent="0.25">
      <c r="B57" s="112" t="s">
        <v>84</v>
      </c>
      <c r="C57" s="4" t="s">
        <v>89</v>
      </c>
    </row>
    <row r="58" spans="2:6" ht="16.5" customHeight="1" x14ac:dyDescent="0.25">
      <c r="B58" s="112">
        <v>2</v>
      </c>
      <c r="C58" s="4" t="s">
        <v>87</v>
      </c>
    </row>
    <row r="59" spans="2:6" ht="18" x14ac:dyDescent="0.25">
      <c r="B59" s="112">
        <v>3</v>
      </c>
      <c r="C59" s="4" t="s">
        <v>88</v>
      </c>
    </row>
    <row r="60" spans="2:6" ht="18" x14ac:dyDescent="0.25">
      <c r="B60" s="112">
        <v>4</v>
      </c>
      <c r="C60" s="4" t="s">
        <v>60</v>
      </c>
    </row>
    <row r="61" spans="2:6" ht="17.25" customHeight="1" x14ac:dyDescent="0.25">
      <c r="B61" s="112">
        <v>5</v>
      </c>
      <c r="C61" s="4" t="s">
        <v>61</v>
      </c>
    </row>
    <row r="62" spans="2:6" x14ac:dyDescent="0.25">
      <c r="B62" s="113"/>
      <c r="C62" s="4" t="s">
        <v>74</v>
      </c>
    </row>
    <row r="63" spans="2:6" x14ac:dyDescent="0.25">
      <c r="B63" s="113"/>
      <c r="C63" s="4" t="s">
        <v>75</v>
      </c>
    </row>
    <row r="64" spans="2:6" x14ac:dyDescent="0.25">
      <c r="B64" s="113"/>
      <c r="C64" s="4" t="s">
        <v>76</v>
      </c>
    </row>
    <row r="65" spans="3:3" x14ac:dyDescent="0.25">
      <c r="C65" s="4"/>
    </row>
  </sheetData>
  <mergeCells count="30">
    <mergeCell ref="B5:C5"/>
    <mergeCell ref="B16:C16"/>
    <mergeCell ref="B17:C17"/>
    <mergeCell ref="B6:C6"/>
    <mergeCell ref="B7:B8"/>
    <mergeCell ref="B9:B14"/>
    <mergeCell ref="B15:C15"/>
    <mergeCell ref="B47:C47"/>
    <mergeCell ref="B35:C35"/>
    <mergeCell ref="B18:B19"/>
    <mergeCell ref="B20:C20"/>
    <mergeCell ref="B21:B32"/>
    <mergeCell ref="B33:C33"/>
    <mergeCell ref="B34:C34"/>
    <mergeCell ref="B55:C55"/>
    <mergeCell ref="B36:C36"/>
    <mergeCell ref="B46:C46"/>
    <mergeCell ref="B48:C48"/>
    <mergeCell ref="B54:C54"/>
    <mergeCell ref="B49:C49"/>
    <mergeCell ref="B37:C37"/>
    <mergeCell ref="B38:C38"/>
    <mergeCell ref="B39:C39"/>
    <mergeCell ref="B40:C40"/>
    <mergeCell ref="B52:C52"/>
    <mergeCell ref="B41:C41"/>
    <mergeCell ref="B42:C42"/>
    <mergeCell ref="B43:C43"/>
    <mergeCell ref="B44:C44"/>
    <mergeCell ref="B45:C45"/>
  </mergeCells>
  <printOptions horizontalCentered="1" verticalCentered="1"/>
  <pageMargins left="0" right="0" top="0" bottom="0" header="0" footer="0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B1:F62"/>
  <sheetViews>
    <sheetView zoomScale="120" zoomScaleNormal="120" workbookViewId="0">
      <selection activeCell="B1" sqref="B1:F62"/>
    </sheetView>
  </sheetViews>
  <sheetFormatPr defaultRowHeight="15" x14ac:dyDescent="0.25"/>
  <cols>
    <col min="1" max="1" width="2.42578125" style="5" customWidth="1"/>
    <col min="2" max="2" width="3.28515625" style="5" customWidth="1"/>
    <col min="3" max="3" width="95" style="5" customWidth="1"/>
    <col min="4" max="4" width="17.42578125" style="5" customWidth="1"/>
    <col min="5" max="5" width="15" style="5" customWidth="1"/>
    <col min="6" max="6" width="10.7109375" style="5" customWidth="1"/>
    <col min="7" max="16384" width="9.140625" style="5"/>
  </cols>
  <sheetData>
    <row r="1" spans="2:6" x14ac:dyDescent="0.25">
      <c r="B1" s="6" t="s">
        <v>94</v>
      </c>
      <c r="C1" s="4"/>
      <c r="D1" s="4"/>
      <c r="E1" s="4"/>
      <c r="F1" s="4"/>
    </row>
    <row r="2" spans="2:6" ht="15.75" thickBot="1" x14ac:dyDescent="0.3">
      <c r="B2" s="6" t="s">
        <v>90</v>
      </c>
      <c r="C2" s="4"/>
      <c r="D2" s="4"/>
      <c r="E2" s="4"/>
      <c r="F2" s="4"/>
    </row>
    <row r="3" spans="2:6" ht="62.25" customHeight="1" thickTop="1" x14ac:dyDescent="0.25">
      <c r="B3" s="182" t="s">
        <v>16</v>
      </c>
      <c r="C3" s="183"/>
      <c r="D3" s="7" t="s">
        <v>91</v>
      </c>
      <c r="E3" s="44" t="s">
        <v>54</v>
      </c>
      <c r="F3" s="8" t="s">
        <v>49</v>
      </c>
    </row>
    <row r="4" spans="2:6" ht="18.75" customHeight="1" thickBot="1" x14ac:dyDescent="0.3">
      <c r="B4" s="188" t="s">
        <v>56</v>
      </c>
      <c r="C4" s="189"/>
      <c r="D4" s="9">
        <v>56386</v>
      </c>
      <c r="E4" s="9">
        <v>28096</v>
      </c>
      <c r="F4" s="10">
        <f t="shared" ref="F4:F28" si="0">SUM(E4/D4*100)</f>
        <v>49.827971482282834</v>
      </c>
    </row>
    <row r="5" spans="2:6" ht="15.75" thickTop="1" x14ac:dyDescent="0.25">
      <c r="B5" s="190"/>
      <c r="C5" s="11" t="s">
        <v>21</v>
      </c>
      <c r="D5" s="12">
        <v>9976</v>
      </c>
      <c r="E5" s="12">
        <v>7958</v>
      </c>
      <c r="F5" s="13">
        <f t="shared" si="0"/>
        <v>79.77145148356054</v>
      </c>
    </row>
    <row r="6" spans="2:6" ht="15.75" thickBot="1" x14ac:dyDescent="0.3">
      <c r="B6" s="179"/>
      <c r="C6" s="14" t="s">
        <v>22</v>
      </c>
      <c r="D6" s="15">
        <v>46410</v>
      </c>
      <c r="E6" s="15">
        <v>20138</v>
      </c>
      <c r="F6" s="16">
        <f t="shared" si="0"/>
        <v>43.391510450333982</v>
      </c>
    </row>
    <row r="7" spans="2:6" ht="15.75" customHeight="1" thickTop="1" x14ac:dyDescent="0.25">
      <c r="B7" s="191" t="s">
        <v>57</v>
      </c>
      <c r="C7" s="11" t="s">
        <v>23</v>
      </c>
      <c r="D7" s="12">
        <v>49</v>
      </c>
      <c r="E7" s="12">
        <v>14</v>
      </c>
      <c r="F7" s="13">
        <f t="shared" si="0"/>
        <v>28.571428571428569</v>
      </c>
    </row>
    <row r="8" spans="2:6" x14ac:dyDescent="0.25">
      <c r="B8" s="192"/>
      <c r="C8" s="17" t="s">
        <v>24</v>
      </c>
      <c r="D8" s="18">
        <v>269</v>
      </c>
      <c r="E8" s="18">
        <v>70</v>
      </c>
      <c r="F8" s="19">
        <f t="shared" si="0"/>
        <v>26.022304832713754</v>
      </c>
    </row>
    <row r="9" spans="2:6" x14ac:dyDescent="0.25">
      <c r="B9" s="192"/>
      <c r="C9" s="17" t="s">
        <v>25</v>
      </c>
      <c r="D9" s="18">
        <v>6633</v>
      </c>
      <c r="E9" s="18">
        <v>4321</v>
      </c>
      <c r="F9" s="19">
        <f t="shared" si="0"/>
        <v>65.143977084275591</v>
      </c>
    </row>
    <row r="10" spans="2:6" x14ac:dyDescent="0.25">
      <c r="B10" s="192"/>
      <c r="C10" s="17" t="s">
        <v>26</v>
      </c>
      <c r="D10" s="18">
        <v>0</v>
      </c>
      <c r="E10" s="18">
        <v>0</v>
      </c>
      <c r="F10" s="19" t="e">
        <f t="shared" si="0"/>
        <v>#DIV/0!</v>
      </c>
    </row>
    <row r="11" spans="2:6" x14ac:dyDescent="0.25">
      <c r="B11" s="192"/>
      <c r="C11" s="17" t="s">
        <v>27</v>
      </c>
      <c r="D11" s="18">
        <v>425</v>
      </c>
      <c r="E11" s="18">
        <v>166</v>
      </c>
      <c r="F11" s="19">
        <f t="shared" si="0"/>
        <v>39.058823529411761</v>
      </c>
    </row>
    <row r="12" spans="2:6" ht="15.75" thickBot="1" x14ac:dyDescent="0.3">
      <c r="B12" s="193"/>
      <c r="C12" s="20" t="s">
        <v>28</v>
      </c>
      <c r="D12" s="21">
        <v>426</v>
      </c>
      <c r="E12" s="21">
        <v>32</v>
      </c>
      <c r="F12" s="22">
        <f t="shared" si="0"/>
        <v>7.511737089201878</v>
      </c>
    </row>
    <row r="13" spans="2:6" ht="22.5" customHeight="1" thickTop="1" x14ac:dyDescent="0.25">
      <c r="B13" s="194" t="s">
        <v>58</v>
      </c>
      <c r="C13" s="195"/>
      <c r="D13" s="23">
        <v>59981</v>
      </c>
      <c r="E13" s="23">
        <v>27819</v>
      </c>
      <c r="F13" s="24">
        <f t="shared" si="0"/>
        <v>46.379686900851937</v>
      </c>
    </row>
    <row r="14" spans="2:6" ht="21.75" customHeight="1" thickBot="1" x14ac:dyDescent="0.3">
      <c r="B14" s="184" t="s">
        <v>29</v>
      </c>
      <c r="C14" s="185"/>
      <c r="D14" s="75">
        <v>33525</v>
      </c>
      <c r="E14" s="75">
        <v>15626</v>
      </c>
      <c r="F14" s="76">
        <f t="shared" si="0"/>
        <v>46.609992542878445</v>
      </c>
    </row>
    <row r="15" spans="2:6" ht="16.5" customHeight="1" thickTop="1" thickBot="1" x14ac:dyDescent="0.3">
      <c r="B15" s="186" t="s">
        <v>30</v>
      </c>
      <c r="C15" s="187"/>
      <c r="D15" s="25">
        <v>27098</v>
      </c>
      <c r="E15" s="25">
        <v>12576</v>
      </c>
      <c r="F15" s="26">
        <f t="shared" si="0"/>
        <v>46.409329101778731</v>
      </c>
    </row>
    <row r="16" spans="2:6" x14ac:dyDescent="0.25">
      <c r="B16" s="175"/>
      <c r="C16" s="27" t="s">
        <v>31</v>
      </c>
      <c r="D16" s="28">
        <v>677</v>
      </c>
      <c r="E16" s="28">
        <v>155</v>
      </c>
      <c r="F16" s="29">
        <f t="shared" si="0"/>
        <v>22.895125553914326</v>
      </c>
    </row>
    <row r="17" spans="2:6" ht="15.75" thickBot="1" x14ac:dyDescent="0.3">
      <c r="B17" s="176"/>
      <c r="C17" s="30" t="s">
        <v>32</v>
      </c>
      <c r="D17" s="31">
        <v>2385</v>
      </c>
      <c r="E17" s="31">
        <v>1203</v>
      </c>
      <c r="F17" s="32">
        <f t="shared" si="0"/>
        <v>50.440251572327043</v>
      </c>
    </row>
    <row r="18" spans="2:6" ht="15.75" customHeight="1" thickBot="1" x14ac:dyDescent="0.3">
      <c r="B18" s="177" t="s">
        <v>33</v>
      </c>
      <c r="C18" s="178"/>
      <c r="D18" s="33">
        <v>6427</v>
      </c>
      <c r="E18" s="33">
        <v>3050</v>
      </c>
      <c r="F18" s="34">
        <f t="shared" si="0"/>
        <v>47.456044810953792</v>
      </c>
    </row>
    <row r="19" spans="2:6" x14ac:dyDescent="0.25">
      <c r="B19" s="175"/>
      <c r="C19" s="27" t="s">
        <v>34</v>
      </c>
      <c r="D19" s="28">
        <v>2078</v>
      </c>
      <c r="E19" s="28">
        <v>765</v>
      </c>
      <c r="F19" s="29">
        <f t="shared" si="0"/>
        <v>36.81424446583253</v>
      </c>
    </row>
    <row r="20" spans="2:6" x14ac:dyDescent="0.25">
      <c r="B20" s="176"/>
      <c r="C20" s="17" t="s">
        <v>35</v>
      </c>
      <c r="D20" s="18">
        <v>1058</v>
      </c>
      <c r="E20" s="18">
        <v>271</v>
      </c>
      <c r="F20" s="19">
        <f t="shared" si="0"/>
        <v>25.61436672967864</v>
      </c>
    </row>
    <row r="21" spans="2:6" x14ac:dyDescent="0.25">
      <c r="B21" s="176"/>
      <c r="C21" s="17" t="s">
        <v>36</v>
      </c>
      <c r="D21" s="18">
        <v>795</v>
      </c>
      <c r="E21" s="18">
        <v>465</v>
      </c>
      <c r="F21" s="19">
        <f t="shared" si="0"/>
        <v>58.490566037735846</v>
      </c>
    </row>
    <row r="22" spans="2:6" x14ac:dyDescent="0.25">
      <c r="B22" s="176"/>
      <c r="C22" s="56" t="s">
        <v>69</v>
      </c>
      <c r="D22" s="57">
        <v>13</v>
      </c>
      <c r="E22" s="57">
        <v>13</v>
      </c>
      <c r="F22" s="58">
        <f t="shared" si="0"/>
        <v>100</v>
      </c>
    </row>
    <row r="23" spans="2:6" x14ac:dyDescent="0.25">
      <c r="B23" s="176"/>
      <c r="C23" s="17" t="s">
        <v>37</v>
      </c>
      <c r="D23" s="18">
        <v>1101</v>
      </c>
      <c r="E23" s="18">
        <v>373</v>
      </c>
      <c r="F23" s="19">
        <f t="shared" si="0"/>
        <v>33.878292461398729</v>
      </c>
    </row>
    <row r="24" spans="2:6" ht="16.5" customHeight="1" x14ac:dyDescent="0.25">
      <c r="B24" s="176"/>
      <c r="C24" s="56" t="s">
        <v>70</v>
      </c>
      <c r="D24" s="57">
        <v>595</v>
      </c>
      <c r="E24" s="57">
        <v>595</v>
      </c>
      <c r="F24" s="58">
        <f t="shared" si="0"/>
        <v>100</v>
      </c>
    </row>
    <row r="25" spans="2:6" ht="15.75" customHeight="1" x14ac:dyDescent="0.25">
      <c r="B25" s="176"/>
      <c r="C25" s="56" t="s">
        <v>71</v>
      </c>
      <c r="D25" s="57">
        <v>34</v>
      </c>
      <c r="E25" s="57">
        <v>34</v>
      </c>
      <c r="F25" s="58">
        <f t="shared" si="0"/>
        <v>100</v>
      </c>
    </row>
    <row r="26" spans="2:6" x14ac:dyDescent="0.25">
      <c r="B26" s="176"/>
      <c r="C26" s="35" t="s">
        <v>38</v>
      </c>
      <c r="D26" s="36">
        <v>0</v>
      </c>
      <c r="E26" s="36">
        <v>0</v>
      </c>
      <c r="F26" s="37" t="e">
        <f t="shared" si="0"/>
        <v>#DIV/0!</v>
      </c>
    </row>
    <row r="27" spans="2:6" ht="17.25" customHeight="1" x14ac:dyDescent="0.25">
      <c r="B27" s="176"/>
      <c r="C27" s="35" t="s">
        <v>50</v>
      </c>
      <c r="D27" s="36">
        <v>0</v>
      </c>
      <c r="E27" s="36">
        <v>0</v>
      </c>
      <c r="F27" s="37" t="e">
        <f t="shared" si="0"/>
        <v>#DIV/0!</v>
      </c>
    </row>
    <row r="28" spans="2:6" ht="16.5" customHeight="1" x14ac:dyDescent="0.25">
      <c r="B28" s="176"/>
      <c r="C28" s="35" t="s">
        <v>51</v>
      </c>
      <c r="D28" s="36">
        <v>0</v>
      </c>
      <c r="E28" s="36">
        <v>0</v>
      </c>
      <c r="F28" s="37" t="e">
        <f t="shared" si="0"/>
        <v>#DIV/0!</v>
      </c>
    </row>
    <row r="29" spans="2:6" ht="32.25" customHeight="1" x14ac:dyDescent="0.25">
      <c r="B29" s="176"/>
      <c r="C29" s="69" t="s">
        <v>72</v>
      </c>
      <c r="D29" s="70">
        <v>59</v>
      </c>
      <c r="E29" s="71" t="s">
        <v>96</v>
      </c>
      <c r="F29" s="72" t="s">
        <v>64</v>
      </c>
    </row>
    <row r="30" spans="2:6" ht="18.75" customHeight="1" thickBot="1" x14ac:dyDescent="0.3">
      <c r="B30" s="179"/>
      <c r="C30" s="20" t="s">
        <v>39</v>
      </c>
      <c r="D30" s="21">
        <v>707</v>
      </c>
      <c r="E30" s="21">
        <v>547</v>
      </c>
      <c r="F30" s="22">
        <f t="shared" ref="F30:F43" si="1">SUM(E30/D30*100)</f>
        <v>77.369165487977369</v>
      </c>
    </row>
    <row r="31" spans="2:6" ht="16.5" customHeight="1" thickTop="1" x14ac:dyDescent="0.25">
      <c r="B31" s="180" t="s">
        <v>79</v>
      </c>
      <c r="C31" s="181"/>
      <c r="D31" s="77">
        <v>426</v>
      </c>
      <c r="E31" s="77">
        <v>170</v>
      </c>
      <c r="F31" s="78">
        <f t="shared" si="1"/>
        <v>39.906103286384976</v>
      </c>
    </row>
    <row r="32" spans="2:6" ht="17.25" customHeight="1" x14ac:dyDescent="0.25">
      <c r="B32" s="145" t="s">
        <v>77</v>
      </c>
      <c r="C32" s="146"/>
      <c r="D32" s="59">
        <v>53</v>
      </c>
      <c r="E32" s="59">
        <v>53</v>
      </c>
      <c r="F32" s="60">
        <f t="shared" si="1"/>
        <v>100</v>
      </c>
    </row>
    <row r="33" spans="2:6" ht="18" customHeight="1" x14ac:dyDescent="0.25">
      <c r="B33" s="173" t="s">
        <v>63</v>
      </c>
      <c r="C33" s="174"/>
      <c r="D33" s="79">
        <v>5908</v>
      </c>
      <c r="E33" s="79">
        <v>3701</v>
      </c>
      <c r="F33" s="80">
        <f t="shared" si="1"/>
        <v>62.643872714962768</v>
      </c>
    </row>
    <row r="34" spans="2:6" ht="19.5" customHeight="1" x14ac:dyDescent="0.25">
      <c r="B34" s="145" t="s">
        <v>78</v>
      </c>
      <c r="C34" s="146"/>
      <c r="D34" s="57">
        <v>23</v>
      </c>
      <c r="E34" s="57">
        <v>23</v>
      </c>
      <c r="F34" s="58">
        <f t="shared" si="1"/>
        <v>100</v>
      </c>
    </row>
    <row r="35" spans="2:6" ht="18" customHeight="1" thickBot="1" x14ac:dyDescent="0.3">
      <c r="B35" s="153" t="s">
        <v>55</v>
      </c>
      <c r="C35" s="154"/>
      <c r="D35" s="81">
        <v>1</v>
      </c>
      <c r="E35" s="81">
        <v>0</v>
      </c>
      <c r="F35" s="82">
        <f t="shared" si="1"/>
        <v>0</v>
      </c>
    </row>
    <row r="36" spans="2:6" ht="17.25" customHeight="1" thickTop="1" x14ac:dyDescent="0.25">
      <c r="B36" s="155" t="s">
        <v>40</v>
      </c>
      <c r="C36" s="156"/>
      <c r="D36" s="83">
        <v>409</v>
      </c>
      <c r="E36" s="83">
        <v>45</v>
      </c>
      <c r="F36" s="84">
        <f t="shared" si="1"/>
        <v>11.002444987775061</v>
      </c>
    </row>
    <row r="37" spans="2:6" ht="18" customHeight="1" thickBot="1" x14ac:dyDescent="0.3">
      <c r="B37" s="157" t="s">
        <v>52</v>
      </c>
      <c r="C37" s="158"/>
      <c r="D37" s="38">
        <v>48</v>
      </c>
      <c r="E37" s="38">
        <v>5</v>
      </c>
      <c r="F37" s="39">
        <f t="shared" si="1"/>
        <v>10.416666666666668</v>
      </c>
    </row>
    <row r="38" spans="2:6" ht="16.5" customHeight="1" thickTop="1" thickBot="1" x14ac:dyDescent="0.3">
      <c r="B38" s="159" t="s">
        <v>41</v>
      </c>
      <c r="C38" s="160"/>
      <c r="D38" s="75">
        <v>16</v>
      </c>
      <c r="E38" s="75">
        <v>3</v>
      </c>
      <c r="F38" s="76">
        <f t="shared" si="1"/>
        <v>18.75</v>
      </c>
    </row>
    <row r="39" spans="2:6" ht="32.25" customHeight="1" thickTop="1" thickBot="1" x14ac:dyDescent="0.3">
      <c r="B39" s="163" t="s">
        <v>42</v>
      </c>
      <c r="C39" s="164"/>
      <c r="D39" s="40">
        <v>1188</v>
      </c>
      <c r="E39" s="40">
        <v>633</v>
      </c>
      <c r="F39" s="41">
        <f t="shared" si="1"/>
        <v>53.282828282828291</v>
      </c>
    </row>
    <row r="40" spans="2:6" ht="15.75" customHeight="1" thickBot="1" x14ac:dyDescent="0.3">
      <c r="B40" s="165" t="s">
        <v>43</v>
      </c>
      <c r="C40" s="166"/>
      <c r="D40" s="40">
        <v>0</v>
      </c>
      <c r="E40" s="40">
        <v>0</v>
      </c>
      <c r="F40" s="41" t="e">
        <f t="shared" si="1"/>
        <v>#DIV/0!</v>
      </c>
    </row>
    <row r="41" spans="2:6" ht="15.75" customHeight="1" thickBot="1" x14ac:dyDescent="0.3">
      <c r="B41" s="165" t="s">
        <v>44</v>
      </c>
      <c r="C41" s="166"/>
      <c r="D41" s="40">
        <v>8245</v>
      </c>
      <c r="E41" s="40">
        <v>3997</v>
      </c>
      <c r="F41" s="41">
        <f t="shared" si="1"/>
        <v>48.477865372953303</v>
      </c>
    </row>
    <row r="42" spans="2:6" ht="15.75" customHeight="1" thickBot="1" x14ac:dyDescent="0.3">
      <c r="B42" s="167" t="s">
        <v>45</v>
      </c>
      <c r="C42" s="168"/>
      <c r="D42" s="42">
        <v>4844</v>
      </c>
      <c r="E42" s="42">
        <v>2358</v>
      </c>
      <c r="F42" s="43">
        <f t="shared" si="1"/>
        <v>48.678777869529313</v>
      </c>
    </row>
    <row r="43" spans="2:6" ht="15.75" customHeight="1" thickTop="1" x14ac:dyDescent="0.25">
      <c r="B43" s="169" t="s">
        <v>46</v>
      </c>
      <c r="C43" s="170"/>
      <c r="D43" s="31">
        <v>345</v>
      </c>
      <c r="E43" s="31">
        <v>319</v>
      </c>
      <c r="F43" s="32">
        <f t="shared" si="1"/>
        <v>92.463768115942031</v>
      </c>
    </row>
    <row r="44" spans="2:6" ht="15" customHeight="1" x14ac:dyDescent="0.25">
      <c r="B44" s="147" t="s">
        <v>65</v>
      </c>
      <c r="C44" s="148"/>
      <c r="D44" s="61">
        <v>751</v>
      </c>
      <c r="E44" s="63" t="s">
        <v>96</v>
      </c>
      <c r="F44" s="64" t="s">
        <v>64</v>
      </c>
    </row>
    <row r="45" spans="2:6" ht="15" customHeight="1" x14ac:dyDescent="0.25">
      <c r="B45" s="171" t="s">
        <v>47</v>
      </c>
      <c r="C45" s="172"/>
      <c r="D45" s="31">
        <v>258</v>
      </c>
      <c r="E45" s="31">
        <v>31</v>
      </c>
      <c r="F45" s="32">
        <f>SUM(E45/D45*100)</f>
        <v>12.015503875968992</v>
      </c>
    </row>
    <row r="46" spans="2:6" ht="15" customHeight="1" x14ac:dyDescent="0.25">
      <c r="B46" s="149" t="s">
        <v>66</v>
      </c>
      <c r="C46" s="150"/>
      <c r="D46" s="62">
        <v>626</v>
      </c>
      <c r="E46" s="73" t="s">
        <v>96</v>
      </c>
      <c r="F46" s="74" t="s">
        <v>64</v>
      </c>
    </row>
    <row r="47" spans="2:6" ht="15.75" customHeight="1" thickBot="1" x14ac:dyDescent="0.3">
      <c r="B47" s="151" t="s">
        <v>48</v>
      </c>
      <c r="C47" s="152"/>
      <c r="D47" s="15">
        <v>3439</v>
      </c>
      <c r="E47" s="15">
        <v>936</v>
      </c>
      <c r="F47" s="16">
        <f>SUM(E47/D47*100)</f>
        <v>27.217214306484443</v>
      </c>
    </row>
    <row r="48" spans="2:6" ht="15.75" thickTop="1" x14ac:dyDescent="0.25">
      <c r="C48" s="4"/>
      <c r="D48" s="4"/>
      <c r="E48" s="4"/>
      <c r="F48" s="4"/>
    </row>
    <row r="49" spans="2:6" ht="15.75" thickBot="1" x14ac:dyDescent="0.3">
      <c r="B49" s="6" t="s">
        <v>59</v>
      </c>
    </row>
    <row r="50" spans="2:6" ht="15.75" thickBot="1" x14ac:dyDescent="0.3">
      <c r="B50" s="161" t="s">
        <v>81</v>
      </c>
      <c r="C50" s="162"/>
      <c r="D50" s="65">
        <f>SUM(D39:D42)</f>
        <v>14277</v>
      </c>
      <c r="E50" s="65">
        <f>SUM(E39:E42)</f>
        <v>6988</v>
      </c>
      <c r="F50" s="66">
        <f>SUM(E50/D50*100)</f>
        <v>48.945856972753383</v>
      </c>
    </row>
    <row r="51" spans="2:6" ht="15.75" thickBot="1" x14ac:dyDescent="0.3">
      <c r="B51" s="6" t="s">
        <v>67</v>
      </c>
    </row>
    <row r="52" spans="2:6" ht="15.75" customHeight="1" thickBot="1" x14ac:dyDescent="0.3">
      <c r="B52" s="143" t="s">
        <v>68</v>
      </c>
      <c r="C52" s="144"/>
      <c r="D52" s="67">
        <f>SUM(D22,D24:D25,D32,D34)</f>
        <v>718</v>
      </c>
      <c r="E52" s="67">
        <f>SUM(E22,E24:E25,E32,E34)</f>
        <v>718</v>
      </c>
      <c r="F52" s="68">
        <f>SUM(E52/D52*100)</f>
        <v>100</v>
      </c>
    </row>
    <row r="53" spans="2:6" ht="15.75" customHeight="1" thickBot="1" x14ac:dyDescent="0.3">
      <c r="B53" s="143" t="s">
        <v>80</v>
      </c>
      <c r="C53" s="144"/>
      <c r="D53" s="67">
        <f>SUM(D22,D24:D25)</f>
        <v>642</v>
      </c>
      <c r="E53" s="67">
        <f>SUM(E22,E24:E25)</f>
        <v>642</v>
      </c>
      <c r="F53" s="68">
        <f>SUM(E53/D53*100)</f>
        <v>100</v>
      </c>
    </row>
    <row r="54" spans="2:6" x14ac:dyDescent="0.25">
      <c r="B54" s="4" t="str">
        <f>T('b.ogół. do 30 r.ż.'!B56)</f>
        <v>* Liczby zawarte w zestawieniu dotyczą okresu I - XII  2018 r.</v>
      </c>
      <c r="C54" s="113"/>
    </row>
    <row r="55" spans="2:6" ht="18" x14ac:dyDescent="0.25">
      <c r="B55" s="112" t="s">
        <v>84</v>
      </c>
      <c r="C55" s="4" t="s">
        <v>73</v>
      </c>
    </row>
    <row r="56" spans="2:6" ht="18" x14ac:dyDescent="0.25">
      <c r="B56" s="112">
        <v>2</v>
      </c>
      <c r="C56" s="4" t="s">
        <v>87</v>
      </c>
    </row>
    <row r="57" spans="2:6" ht="18" x14ac:dyDescent="0.25">
      <c r="B57" s="112">
        <v>3</v>
      </c>
      <c r="C57" s="4" t="s">
        <v>88</v>
      </c>
    </row>
    <row r="58" spans="2:6" ht="18" x14ac:dyDescent="0.25">
      <c r="B58" s="112">
        <v>4</v>
      </c>
      <c r="C58" s="4" t="s">
        <v>60</v>
      </c>
    </row>
    <row r="59" spans="2:6" ht="18" x14ac:dyDescent="0.25">
      <c r="B59" s="112">
        <v>5</v>
      </c>
      <c r="C59" s="4" t="s">
        <v>61</v>
      </c>
    </row>
    <row r="60" spans="2:6" x14ac:dyDescent="0.25">
      <c r="B60" s="113"/>
      <c r="C60" s="131" t="s">
        <v>74</v>
      </c>
    </row>
    <row r="61" spans="2:6" x14ac:dyDescent="0.25">
      <c r="B61" s="113"/>
      <c r="C61" s="131" t="s">
        <v>75</v>
      </c>
    </row>
    <row r="62" spans="2:6" x14ac:dyDescent="0.25">
      <c r="B62" s="113"/>
      <c r="C62" s="4" t="s">
        <v>76</v>
      </c>
    </row>
  </sheetData>
  <mergeCells count="30">
    <mergeCell ref="B3:C3"/>
    <mergeCell ref="B40:C40"/>
    <mergeCell ref="B34:C34"/>
    <mergeCell ref="B35:C35"/>
    <mergeCell ref="B36:C36"/>
    <mergeCell ref="B37:C37"/>
    <mergeCell ref="B38:C38"/>
    <mergeCell ref="B39:C39"/>
    <mergeCell ref="B33:C33"/>
    <mergeCell ref="B31:C31"/>
    <mergeCell ref="B4:C4"/>
    <mergeCell ref="B5:B6"/>
    <mergeCell ref="B7:B12"/>
    <mergeCell ref="B32:C32"/>
    <mergeCell ref="B15:C15"/>
    <mergeCell ref="B16:B17"/>
    <mergeCell ref="B13:C13"/>
    <mergeCell ref="B14:C14"/>
    <mergeCell ref="B18:C18"/>
    <mergeCell ref="B19:B30"/>
    <mergeCell ref="B41:C41"/>
    <mergeCell ref="B47:C47"/>
    <mergeCell ref="B50:C50"/>
    <mergeCell ref="B52:C52"/>
    <mergeCell ref="B53:C53"/>
    <mergeCell ref="B42:C42"/>
    <mergeCell ref="B43:C43"/>
    <mergeCell ref="B44:C44"/>
    <mergeCell ref="B45:C45"/>
    <mergeCell ref="B46:C46"/>
  </mergeCells>
  <printOptions horizontalCentered="1" verticalCentered="1"/>
  <pageMargins left="0" right="0" top="0" bottom="0" header="0" footer="0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B1:I63"/>
  <sheetViews>
    <sheetView zoomScale="130" zoomScaleNormal="130" workbookViewId="0">
      <selection activeCell="B1" sqref="B1:G63"/>
    </sheetView>
  </sheetViews>
  <sheetFormatPr defaultRowHeight="12.75" x14ac:dyDescent="0.2"/>
  <cols>
    <col min="1" max="1" width="2" style="3" customWidth="1"/>
    <col min="2" max="2" width="3" style="3" customWidth="1"/>
    <col min="3" max="3" width="81.5703125" style="3" customWidth="1"/>
    <col min="4" max="6" width="9.140625" style="3"/>
    <col min="7" max="7" width="8.42578125" style="3" customWidth="1"/>
    <col min="8" max="8" width="3.28515625" style="3" customWidth="1"/>
    <col min="9" max="9" width="9.42578125" style="3" bestFit="1" customWidth="1"/>
    <col min="10" max="16384" width="9.140625" style="3"/>
  </cols>
  <sheetData>
    <row r="1" spans="2:9" ht="13.5" thickBot="1" x14ac:dyDescent="0.25">
      <c r="B1" s="45" t="s">
        <v>62</v>
      </c>
      <c r="C1" s="4"/>
      <c r="D1" s="4"/>
      <c r="E1" s="4"/>
      <c r="F1" s="4"/>
      <c r="G1" s="4"/>
    </row>
    <row r="2" spans="2:9" ht="13.5" thickTop="1" x14ac:dyDescent="0.2">
      <c r="B2" s="200" t="s">
        <v>16</v>
      </c>
      <c r="C2" s="201"/>
      <c r="D2" s="196" t="s">
        <v>17</v>
      </c>
      <c r="E2" s="201"/>
      <c r="F2" s="196" t="s">
        <v>19</v>
      </c>
      <c r="G2" s="197"/>
    </row>
    <row r="3" spans="2:9" ht="13.5" thickBot="1" x14ac:dyDescent="0.25">
      <c r="B3" s="202"/>
      <c r="C3" s="203"/>
      <c r="D3" s="198" t="s">
        <v>18</v>
      </c>
      <c r="E3" s="206"/>
      <c r="F3" s="198" t="s">
        <v>20</v>
      </c>
      <c r="G3" s="199"/>
    </row>
    <row r="4" spans="2:9" ht="13.5" thickBot="1" x14ac:dyDescent="0.25">
      <c r="B4" s="204"/>
      <c r="C4" s="205"/>
      <c r="D4" s="46" t="s">
        <v>12</v>
      </c>
      <c r="E4" s="46" t="s">
        <v>13</v>
      </c>
      <c r="F4" s="46" t="s">
        <v>12</v>
      </c>
      <c r="G4" s="47" t="s">
        <v>13</v>
      </c>
    </row>
    <row r="5" spans="2:9" ht="17.25" customHeight="1" thickTop="1" thickBot="1" x14ac:dyDescent="0.25">
      <c r="B5" s="188" t="s">
        <v>56</v>
      </c>
      <c r="C5" s="189"/>
      <c r="D5" s="9">
        <f>SUM('b.ogół. do 30 r.ż.'!E6)</f>
        <v>56697</v>
      </c>
      <c r="E5" s="9">
        <f>SUM('w tym K'!E4)</f>
        <v>28096</v>
      </c>
      <c r="F5" s="87">
        <v>32820</v>
      </c>
      <c r="G5" s="87">
        <v>15756</v>
      </c>
      <c r="I5" s="142"/>
    </row>
    <row r="6" spans="2:9" ht="13.5" thickTop="1" x14ac:dyDescent="0.2">
      <c r="B6" s="190"/>
      <c r="C6" s="11" t="s">
        <v>21</v>
      </c>
      <c r="D6" s="12">
        <f>SUM('b.ogół. do 30 r.ż.'!E7)</f>
        <v>15701</v>
      </c>
      <c r="E6" s="12">
        <f>SUM('w tym K'!E5)</f>
        <v>7958</v>
      </c>
      <c r="F6" s="48">
        <v>12328</v>
      </c>
      <c r="G6" s="48">
        <v>6043</v>
      </c>
    </row>
    <row r="7" spans="2:9" ht="13.5" thickBot="1" x14ac:dyDescent="0.25">
      <c r="B7" s="179"/>
      <c r="C7" s="14" t="s">
        <v>22</v>
      </c>
      <c r="D7" s="15">
        <f>SUM('b.ogół. do 30 r.ż.'!E8)</f>
        <v>40996</v>
      </c>
      <c r="E7" s="15">
        <f>SUM('w tym K'!E6)</f>
        <v>20138</v>
      </c>
      <c r="F7" s="49">
        <v>20492</v>
      </c>
      <c r="G7" s="49">
        <v>9713</v>
      </c>
    </row>
    <row r="8" spans="2:9" ht="13.5" customHeight="1" thickTop="1" x14ac:dyDescent="0.2">
      <c r="B8" s="191" t="s">
        <v>57</v>
      </c>
      <c r="C8" s="11" t="s">
        <v>23</v>
      </c>
      <c r="D8" s="12">
        <f>SUM('b.ogół. do 30 r.ż.'!E9)</f>
        <v>47</v>
      </c>
      <c r="E8" s="12">
        <f>SUM('w tym K'!E7)</f>
        <v>14</v>
      </c>
      <c r="F8" s="48">
        <v>21</v>
      </c>
      <c r="G8" s="48">
        <v>6</v>
      </c>
    </row>
    <row r="9" spans="2:9" x14ac:dyDescent="0.2">
      <c r="B9" s="192"/>
      <c r="C9" s="17" t="s">
        <v>24</v>
      </c>
      <c r="D9" s="18">
        <f>SUM('b.ogół. do 30 r.ż.'!E10)</f>
        <v>101</v>
      </c>
      <c r="E9" s="18">
        <f>SUM('w tym K'!E8)</f>
        <v>70</v>
      </c>
      <c r="F9" s="50">
        <v>28</v>
      </c>
      <c r="G9" s="50">
        <v>20</v>
      </c>
    </row>
    <row r="10" spans="2:9" x14ac:dyDescent="0.2">
      <c r="B10" s="192"/>
      <c r="C10" s="17" t="s">
        <v>25</v>
      </c>
      <c r="D10" s="18">
        <f>SUM('b.ogół. do 30 r.ż.'!E11)</f>
        <v>6119</v>
      </c>
      <c r="E10" s="18">
        <f>SUM('w tym K'!E9)</f>
        <v>4321</v>
      </c>
      <c r="F10" s="50">
        <v>3500</v>
      </c>
      <c r="G10" s="50">
        <v>2391</v>
      </c>
    </row>
    <row r="11" spans="2:9" x14ac:dyDescent="0.2">
      <c r="B11" s="192"/>
      <c r="C11" s="17" t="s">
        <v>26</v>
      </c>
      <c r="D11" s="18">
        <f>SUM('b.ogół. do 30 r.ż.'!E12)</f>
        <v>0</v>
      </c>
      <c r="E11" s="18">
        <f>SUM('w tym K'!E10)</f>
        <v>0</v>
      </c>
      <c r="F11" s="50">
        <v>0</v>
      </c>
      <c r="G11" s="50">
        <v>0</v>
      </c>
    </row>
    <row r="12" spans="2:9" x14ac:dyDescent="0.2">
      <c r="B12" s="192"/>
      <c r="C12" s="17" t="s">
        <v>27</v>
      </c>
      <c r="D12" s="18">
        <f>SUM('b.ogół. do 30 r.ż.'!E13)</f>
        <v>827</v>
      </c>
      <c r="E12" s="18">
        <f>SUM('w tym K'!E11)</f>
        <v>166</v>
      </c>
      <c r="F12" s="50">
        <v>438</v>
      </c>
      <c r="G12" s="50">
        <v>60</v>
      </c>
    </row>
    <row r="13" spans="2:9" ht="13.5" thickBot="1" x14ac:dyDescent="0.25">
      <c r="B13" s="193"/>
      <c r="C13" s="20" t="s">
        <v>28</v>
      </c>
      <c r="D13" s="21">
        <f>SUM('b.ogół. do 30 r.ż.'!E14)</f>
        <v>53</v>
      </c>
      <c r="E13" s="21">
        <f>SUM('w tym K'!E12)</f>
        <v>32</v>
      </c>
      <c r="F13" s="53">
        <v>20</v>
      </c>
      <c r="G13" s="53">
        <v>10</v>
      </c>
    </row>
    <row r="14" spans="2:9" ht="20.25" customHeight="1" thickTop="1" x14ac:dyDescent="0.2">
      <c r="B14" s="194" t="s">
        <v>58</v>
      </c>
      <c r="C14" s="195"/>
      <c r="D14" s="23">
        <f>SUM('b.ogół. do 30 r.ż.'!E15)</f>
        <v>57038</v>
      </c>
      <c r="E14" s="23">
        <f>SUM('w tym K'!E13)</f>
        <v>27819</v>
      </c>
      <c r="F14" s="88">
        <v>31740</v>
      </c>
      <c r="G14" s="88">
        <v>14844</v>
      </c>
    </row>
    <row r="15" spans="2:9" ht="14.25" customHeight="1" thickBot="1" x14ac:dyDescent="0.25">
      <c r="B15" s="184" t="s">
        <v>29</v>
      </c>
      <c r="C15" s="185"/>
      <c r="D15" s="75">
        <f>SUM('b.ogół. do 30 r.ż.'!E16)</f>
        <v>31975</v>
      </c>
      <c r="E15" s="75">
        <f>SUM('w tym K'!E14)</f>
        <v>15626</v>
      </c>
      <c r="F15" s="89">
        <v>16610</v>
      </c>
      <c r="G15" s="89">
        <v>7725</v>
      </c>
    </row>
    <row r="16" spans="2:9" ht="14.25" customHeight="1" thickTop="1" thickBot="1" x14ac:dyDescent="0.25">
      <c r="B16" s="186" t="s">
        <v>30</v>
      </c>
      <c r="C16" s="187"/>
      <c r="D16" s="25">
        <f>SUM('b.ogół. do 30 r.ż.'!E17)</f>
        <v>25111</v>
      </c>
      <c r="E16" s="25">
        <f>SUM('w tym K'!E15)</f>
        <v>12576</v>
      </c>
      <c r="F16" s="51">
        <v>13341</v>
      </c>
      <c r="G16" s="51">
        <v>6393</v>
      </c>
    </row>
    <row r="17" spans="2:7" x14ac:dyDescent="0.2">
      <c r="B17" s="175"/>
      <c r="C17" s="27" t="s">
        <v>31</v>
      </c>
      <c r="D17" s="28">
        <f>SUM('b.ogół. do 30 r.ż.'!E18)</f>
        <v>607</v>
      </c>
      <c r="E17" s="28">
        <f>SUM('w tym K'!E16)</f>
        <v>155</v>
      </c>
      <c r="F17" s="52">
        <v>233</v>
      </c>
      <c r="G17" s="52">
        <v>47</v>
      </c>
    </row>
    <row r="18" spans="2:7" ht="13.5" thickBot="1" x14ac:dyDescent="0.25">
      <c r="B18" s="176"/>
      <c r="C18" s="30" t="s">
        <v>32</v>
      </c>
      <c r="D18" s="31">
        <f>SUM('b.ogół. do 30 r.ż.'!E19)</f>
        <v>2490</v>
      </c>
      <c r="E18" s="31">
        <f>SUM('w tym K'!E17)</f>
        <v>1203</v>
      </c>
      <c r="F18" s="90">
        <v>1406</v>
      </c>
      <c r="G18" s="90">
        <v>664</v>
      </c>
    </row>
    <row r="19" spans="2:7" ht="13.5" customHeight="1" thickBot="1" x14ac:dyDescent="0.25">
      <c r="B19" s="177" t="s">
        <v>33</v>
      </c>
      <c r="C19" s="178"/>
      <c r="D19" s="33">
        <f>SUM('b.ogół. do 30 r.ż.'!E20)</f>
        <v>6864</v>
      </c>
      <c r="E19" s="33">
        <f>SUM('w tym K'!E18)</f>
        <v>3050</v>
      </c>
      <c r="F19" s="91">
        <v>3269</v>
      </c>
      <c r="G19" s="91">
        <v>1332</v>
      </c>
    </row>
    <row r="20" spans="2:7" x14ac:dyDescent="0.2">
      <c r="B20" s="175"/>
      <c r="C20" s="27" t="s">
        <v>34</v>
      </c>
      <c r="D20" s="28">
        <f>SUM('b.ogół. do 30 r.ż.'!E21)</f>
        <v>1391</v>
      </c>
      <c r="E20" s="28">
        <f>SUM('w tym K'!E19)</f>
        <v>765</v>
      </c>
      <c r="F20" s="52">
        <v>672</v>
      </c>
      <c r="G20" s="52">
        <v>337</v>
      </c>
    </row>
    <row r="21" spans="2:7" x14ac:dyDescent="0.2">
      <c r="B21" s="176"/>
      <c r="C21" s="17" t="s">
        <v>35</v>
      </c>
      <c r="D21" s="18">
        <f>SUM('b.ogół. do 30 r.ż.'!E22)</f>
        <v>369</v>
      </c>
      <c r="E21" s="18">
        <f>SUM('w tym K'!E20)</f>
        <v>271</v>
      </c>
      <c r="F21" s="50">
        <v>142</v>
      </c>
      <c r="G21" s="50">
        <v>93</v>
      </c>
    </row>
    <row r="22" spans="2:7" x14ac:dyDescent="0.2">
      <c r="B22" s="176"/>
      <c r="C22" s="17" t="s">
        <v>36</v>
      </c>
      <c r="D22" s="18">
        <f>SUM('b.ogół. do 30 r.ż.'!E23)</f>
        <v>1334</v>
      </c>
      <c r="E22" s="18">
        <f>SUM('w tym K'!E21)</f>
        <v>465</v>
      </c>
      <c r="F22" s="50">
        <v>446</v>
      </c>
      <c r="G22" s="50">
        <v>125</v>
      </c>
    </row>
    <row r="23" spans="2:7" ht="13.5" x14ac:dyDescent="0.2">
      <c r="B23" s="176"/>
      <c r="C23" s="56" t="s">
        <v>69</v>
      </c>
      <c r="D23" s="57">
        <f>SUM('b.ogół. do 30 r.ż.'!E24)</f>
        <v>33</v>
      </c>
      <c r="E23" s="57">
        <f>SUM('w tym K'!E22)</f>
        <v>13</v>
      </c>
      <c r="F23" s="92">
        <v>11</v>
      </c>
      <c r="G23" s="92">
        <v>4</v>
      </c>
    </row>
    <row r="24" spans="2:7" x14ac:dyDescent="0.2">
      <c r="B24" s="176"/>
      <c r="C24" s="17" t="s">
        <v>37</v>
      </c>
      <c r="D24" s="18">
        <f>SUM('b.ogół. do 30 r.ż.'!E25)</f>
        <v>1122</v>
      </c>
      <c r="E24" s="18">
        <f>SUM('w tym K'!E23)</f>
        <v>373</v>
      </c>
      <c r="F24" s="50">
        <v>662</v>
      </c>
      <c r="G24" s="50">
        <v>203</v>
      </c>
    </row>
    <row r="25" spans="2:7" ht="13.5" x14ac:dyDescent="0.2">
      <c r="B25" s="176"/>
      <c r="C25" s="56" t="s">
        <v>70</v>
      </c>
      <c r="D25" s="57">
        <f>SUM('b.ogół. do 30 r.ż.'!E26)</f>
        <v>1220</v>
      </c>
      <c r="E25" s="57">
        <f>SUM('w tym K'!E24)</f>
        <v>595</v>
      </c>
      <c r="F25" s="92">
        <v>498</v>
      </c>
      <c r="G25" s="92">
        <v>255</v>
      </c>
    </row>
    <row r="26" spans="2:7" ht="12.75" customHeight="1" x14ac:dyDescent="0.2">
      <c r="B26" s="176"/>
      <c r="C26" s="56" t="s">
        <v>71</v>
      </c>
      <c r="D26" s="57">
        <f>SUM('b.ogół. do 30 r.ż.'!E27)</f>
        <v>68</v>
      </c>
      <c r="E26" s="57">
        <f>SUM('w tym K'!E25)</f>
        <v>34</v>
      </c>
      <c r="F26" s="92">
        <v>30</v>
      </c>
      <c r="G26" s="92">
        <v>16</v>
      </c>
    </row>
    <row r="27" spans="2:7" x14ac:dyDescent="0.2">
      <c r="B27" s="176"/>
      <c r="C27" s="35" t="s">
        <v>38</v>
      </c>
      <c r="D27" s="36">
        <f>SUM('b.ogół. do 30 r.ż.'!E28)</f>
        <v>0</v>
      </c>
      <c r="E27" s="36">
        <f>SUM('w tym K'!E26)</f>
        <v>0</v>
      </c>
      <c r="F27" s="93">
        <v>0</v>
      </c>
      <c r="G27" s="93">
        <v>0</v>
      </c>
    </row>
    <row r="28" spans="2:7" ht="16.5" customHeight="1" x14ac:dyDescent="0.2">
      <c r="B28" s="176"/>
      <c r="C28" s="35" t="s">
        <v>50</v>
      </c>
      <c r="D28" s="36">
        <f>SUM('b.ogół. do 30 r.ż.'!E29)</f>
        <v>0</v>
      </c>
      <c r="E28" s="36">
        <f>SUM('w tym K'!E27)</f>
        <v>0</v>
      </c>
      <c r="F28" s="93">
        <v>0</v>
      </c>
      <c r="G28" s="93">
        <v>0</v>
      </c>
    </row>
    <row r="29" spans="2:7" ht="15.75" customHeight="1" x14ac:dyDescent="0.2">
      <c r="B29" s="176"/>
      <c r="C29" s="35" t="s">
        <v>51</v>
      </c>
      <c r="D29" s="36">
        <f>SUM('b.ogół. do 30 r.ż.'!E30)</f>
        <v>3</v>
      </c>
      <c r="E29" s="36">
        <f>SUM('w tym K'!E28)</f>
        <v>0</v>
      </c>
      <c r="F29" s="93">
        <v>3</v>
      </c>
      <c r="G29" s="93">
        <v>0</v>
      </c>
    </row>
    <row r="30" spans="2:7" ht="33.75" customHeight="1" x14ac:dyDescent="0.2">
      <c r="B30" s="176"/>
      <c r="C30" s="69" t="s">
        <v>72</v>
      </c>
      <c r="D30" s="70">
        <f>SUM('b.ogół. do 30 r.ż.'!E31)</f>
        <v>0</v>
      </c>
      <c r="E30" s="71">
        <f>SUM('w tym K'!E29)</f>
        <v>0</v>
      </c>
      <c r="F30" s="94" t="s">
        <v>96</v>
      </c>
      <c r="G30" s="94" t="s">
        <v>96</v>
      </c>
    </row>
    <row r="31" spans="2:7" ht="12.75" customHeight="1" thickBot="1" x14ac:dyDescent="0.25">
      <c r="B31" s="179"/>
      <c r="C31" s="20" t="s">
        <v>39</v>
      </c>
      <c r="D31" s="21">
        <f>SUM('b.ogół. do 30 r.ż.'!E32)</f>
        <v>1357</v>
      </c>
      <c r="E31" s="21">
        <f>SUM('w tym K'!E30)</f>
        <v>547</v>
      </c>
      <c r="F31" s="53">
        <v>816</v>
      </c>
      <c r="G31" s="53">
        <v>303</v>
      </c>
    </row>
    <row r="32" spans="2:7" ht="15" customHeight="1" thickTop="1" x14ac:dyDescent="0.2">
      <c r="B32" s="180" t="s">
        <v>79</v>
      </c>
      <c r="C32" s="181"/>
      <c r="D32" s="77">
        <f>SUM('b.ogół. do 30 r.ż.'!E33)</f>
        <v>843</v>
      </c>
      <c r="E32" s="77">
        <f>SUM('w tym K'!E31)</f>
        <v>170</v>
      </c>
      <c r="F32" s="95">
        <v>453</v>
      </c>
      <c r="G32" s="95">
        <v>65</v>
      </c>
    </row>
    <row r="33" spans="2:7" ht="15.75" customHeight="1" x14ac:dyDescent="0.2">
      <c r="B33" s="145" t="s">
        <v>77</v>
      </c>
      <c r="C33" s="146"/>
      <c r="D33" s="59">
        <f>SUM('b.ogół. do 30 r.ż.'!E34)</f>
        <v>306</v>
      </c>
      <c r="E33" s="59">
        <f>SUM('w tym K'!E32)</f>
        <v>53</v>
      </c>
      <c r="F33" s="96">
        <v>186</v>
      </c>
      <c r="G33" s="96">
        <v>25</v>
      </c>
    </row>
    <row r="34" spans="2:7" ht="24.75" customHeight="1" x14ac:dyDescent="0.2">
      <c r="B34" s="173" t="s">
        <v>63</v>
      </c>
      <c r="C34" s="174"/>
      <c r="D34" s="79">
        <f>SUM('b.ogół. do 30 r.ż.'!E35)</f>
        <v>5331</v>
      </c>
      <c r="E34" s="79">
        <f>SUM('w tym K'!E33)</f>
        <v>3701</v>
      </c>
      <c r="F34" s="97">
        <v>3304</v>
      </c>
      <c r="G34" s="97">
        <v>2223</v>
      </c>
    </row>
    <row r="35" spans="2:7" ht="15" customHeight="1" x14ac:dyDescent="0.2">
      <c r="B35" s="145" t="s">
        <v>78</v>
      </c>
      <c r="C35" s="146"/>
      <c r="D35" s="57">
        <f>SUM('b.ogół. do 30 r.ż.'!E36)</f>
        <v>37</v>
      </c>
      <c r="E35" s="57">
        <f>SUM('w tym K'!E34)</f>
        <v>23</v>
      </c>
      <c r="F35" s="92">
        <v>22</v>
      </c>
      <c r="G35" s="92">
        <v>15</v>
      </c>
    </row>
    <row r="36" spans="2:7" ht="17.25" customHeight="1" thickBot="1" x14ac:dyDescent="0.25">
      <c r="B36" s="153" t="s">
        <v>55</v>
      </c>
      <c r="C36" s="154"/>
      <c r="D36" s="81">
        <f>SUM('b.ogół. do 30 r.ż.'!E37)</f>
        <v>0</v>
      </c>
      <c r="E36" s="81">
        <f>SUM('w tym K'!E35)</f>
        <v>0</v>
      </c>
      <c r="F36" s="98">
        <v>0</v>
      </c>
      <c r="G36" s="98">
        <v>0</v>
      </c>
    </row>
    <row r="37" spans="2:7" ht="16.5" customHeight="1" thickTop="1" x14ac:dyDescent="0.2">
      <c r="B37" s="155" t="s">
        <v>40</v>
      </c>
      <c r="C37" s="156"/>
      <c r="D37" s="83">
        <f>SUM('b.ogół. do 30 r.ż.'!E38)</f>
        <v>64</v>
      </c>
      <c r="E37" s="83">
        <f>SUM('w tym K'!E36)</f>
        <v>45</v>
      </c>
      <c r="F37" s="99">
        <v>23</v>
      </c>
      <c r="G37" s="99">
        <v>13</v>
      </c>
    </row>
    <row r="38" spans="2:7" ht="18" customHeight="1" thickBot="1" x14ac:dyDescent="0.25">
      <c r="B38" s="157" t="s">
        <v>52</v>
      </c>
      <c r="C38" s="158"/>
      <c r="D38" s="38">
        <f>SUM('b.ogół. do 30 r.ż.'!E39)</f>
        <v>5</v>
      </c>
      <c r="E38" s="38">
        <f>SUM('w tym K'!E37)</f>
        <v>5</v>
      </c>
      <c r="F38" s="54">
        <v>2</v>
      </c>
      <c r="G38" s="54">
        <v>2</v>
      </c>
    </row>
    <row r="39" spans="2:7" ht="18" customHeight="1" thickTop="1" thickBot="1" x14ac:dyDescent="0.25">
      <c r="B39" s="159" t="s">
        <v>41</v>
      </c>
      <c r="C39" s="160"/>
      <c r="D39" s="75">
        <f>SUM('b.ogół. do 30 r.ż.'!E40)</f>
        <v>9</v>
      </c>
      <c r="E39" s="75">
        <f>SUM('w tym K'!E38)</f>
        <v>3</v>
      </c>
      <c r="F39" s="89">
        <v>5</v>
      </c>
      <c r="G39" s="89">
        <v>1</v>
      </c>
    </row>
    <row r="40" spans="2:7" ht="25.5" customHeight="1" thickTop="1" thickBot="1" x14ac:dyDescent="0.25">
      <c r="B40" s="163" t="s">
        <v>42</v>
      </c>
      <c r="C40" s="164"/>
      <c r="D40" s="40">
        <f>SUM('b.ogół. do 30 r.ż.'!E41)</f>
        <v>1988</v>
      </c>
      <c r="E40" s="40">
        <f>SUM('w tym K'!E39)</f>
        <v>633</v>
      </c>
      <c r="F40" s="100">
        <v>1244</v>
      </c>
      <c r="G40" s="100">
        <v>386</v>
      </c>
    </row>
    <row r="41" spans="2:7" ht="16.5" customHeight="1" thickBot="1" x14ac:dyDescent="0.25">
      <c r="B41" s="165" t="s">
        <v>43</v>
      </c>
      <c r="C41" s="166"/>
      <c r="D41" s="40">
        <f>SUM('b.ogół. do 30 r.ż.'!E42)</f>
        <v>0</v>
      </c>
      <c r="E41" s="40">
        <f>SUM('w tym K'!E40)</f>
        <v>0</v>
      </c>
      <c r="F41" s="100">
        <v>0</v>
      </c>
      <c r="G41" s="100">
        <v>0</v>
      </c>
    </row>
    <row r="42" spans="2:7" ht="15.75" customHeight="1" thickBot="1" x14ac:dyDescent="0.25">
      <c r="B42" s="165" t="s">
        <v>44</v>
      </c>
      <c r="C42" s="166"/>
      <c r="D42" s="40">
        <f>SUM('b.ogół. do 30 r.ż.'!E43)</f>
        <v>10747</v>
      </c>
      <c r="E42" s="40">
        <f>SUM('w tym K'!E41)</f>
        <v>3997</v>
      </c>
      <c r="F42" s="100">
        <v>6519</v>
      </c>
      <c r="G42" s="100">
        <v>2391</v>
      </c>
    </row>
    <row r="43" spans="2:7" ht="14.25" customHeight="1" thickBot="1" x14ac:dyDescent="0.25">
      <c r="B43" s="167" t="s">
        <v>45</v>
      </c>
      <c r="C43" s="168"/>
      <c r="D43" s="42">
        <f>SUM('b.ogół. do 30 r.ż.'!E44)</f>
        <v>3955</v>
      </c>
      <c r="E43" s="42">
        <f>SUM('w tym K'!E42)</f>
        <v>2358</v>
      </c>
      <c r="F43" s="101">
        <v>2393</v>
      </c>
      <c r="G43" s="101">
        <v>1357</v>
      </c>
    </row>
    <row r="44" spans="2:7" ht="18" customHeight="1" thickTop="1" x14ac:dyDescent="0.2">
      <c r="B44" s="169" t="s">
        <v>46</v>
      </c>
      <c r="C44" s="170"/>
      <c r="D44" s="31">
        <f>SUM('b.ogół. do 30 r.ż.'!E45)</f>
        <v>510</v>
      </c>
      <c r="E44" s="31">
        <f>SUM('w tym K'!E43)</f>
        <v>319</v>
      </c>
      <c r="F44" s="90">
        <v>449</v>
      </c>
      <c r="G44" s="90">
        <v>284</v>
      </c>
    </row>
    <row r="45" spans="2:7" ht="18" customHeight="1" x14ac:dyDescent="0.2">
      <c r="B45" s="147" t="s">
        <v>65</v>
      </c>
      <c r="C45" s="148"/>
      <c r="D45" s="61">
        <f>SUM('b.ogół. do 30 r.ż.'!E46)</f>
        <v>0</v>
      </c>
      <c r="E45" s="63">
        <f>SUM('w tym K'!E44)</f>
        <v>0</v>
      </c>
      <c r="F45" s="102" t="s">
        <v>96</v>
      </c>
      <c r="G45" s="102" t="s">
        <v>96</v>
      </c>
    </row>
    <row r="46" spans="2:7" ht="18.75" customHeight="1" x14ac:dyDescent="0.2">
      <c r="B46" s="171" t="s">
        <v>47</v>
      </c>
      <c r="C46" s="172"/>
      <c r="D46" s="31">
        <f>SUM('b.ogół. do 30 r.ż.'!E47)</f>
        <v>64</v>
      </c>
      <c r="E46" s="31">
        <f>SUM('w tym K'!E45)</f>
        <v>31</v>
      </c>
      <c r="F46" s="90">
        <v>34</v>
      </c>
      <c r="G46" s="90">
        <v>15</v>
      </c>
    </row>
    <row r="47" spans="2:7" ht="17.25" customHeight="1" x14ac:dyDescent="0.2">
      <c r="B47" s="149" t="s">
        <v>66</v>
      </c>
      <c r="C47" s="150"/>
      <c r="D47" s="62">
        <f>SUM('b.ogół. do 30 r.ż.'!E48)</f>
        <v>0</v>
      </c>
      <c r="E47" s="73">
        <f>SUM('w tym K'!E46)</f>
        <v>0</v>
      </c>
      <c r="F47" s="103" t="s">
        <v>96</v>
      </c>
      <c r="G47" s="103" t="s">
        <v>96</v>
      </c>
    </row>
    <row r="48" spans="2:7" ht="18" customHeight="1" thickBot="1" x14ac:dyDescent="0.25">
      <c r="B48" s="151" t="s">
        <v>48</v>
      </c>
      <c r="C48" s="152"/>
      <c r="D48" s="15">
        <f>SUM('b.ogół. do 30 r.ż.'!E49)</f>
        <v>1552</v>
      </c>
      <c r="E48" s="15">
        <f>SUM('w tym K'!E47)</f>
        <v>936</v>
      </c>
      <c r="F48" s="49">
        <v>706</v>
      </c>
      <c r="G48" s="49">
        <v>384</v>
      </c>
    </row>
    <row r="49" spans="2:7" ht="12" customHeight="1" thickTop="1" x14ac:dyDescent="0.25">
      <c r="B49" s="5"/>
      <c r="C49" s="4"/>
      <c r="D49" s="4"/>
      <c r="E49" s="4"/>
      <c r="F49" s="4"/>
      <c r="G49" s="4"/>
    </row>
    <row r="50" spans="2:7" ht="15.75" thickBot="1" x14ac:dyDescent="0.3">
      <c r="B50" s="6" t="s">
        <v>59</v>
      </c>
      <c r="C50" s="5"/>
      <c r="D50" s="5"/>
      <c r="E50" s="5"/>
      <c r="F50" s="5"/>
      <c r="G50" s="5"/>
    </row>
    <row r="51" spans="2:7" ht="13.5" thickBot="1" x14ac:dyDescent="0.25">
      <c r="B51" s="161" t="s">
        <v>81</v>
      </c>
      <c r="C51" s="162"/>
      <c r="D51" s="65">
        <f>SUM(D40:D43)</f>
        <v>16690</v>
      </c>
      <c r="E51" s="65">
        <f>SUM(E40:E43)</f>
        <v>6988</v>
      </c>
      <c r="F51" s="85">
        <f>SUM(F40:F43)</f>
        <v>10156</v>
      </c>
      <c r="G51" s="85">
        <f>SUM(G40:G43)</f>
        <v>4134</v>
      </c>
    </row>
    <row r="52" spans="2:7" ht="15.75" thickBot="1" x14ac:dyDescent="0.3">
      <c r="B52" s="6" t="s">
        <v>67</v>
      </c>
      <c r="C52" s="5"/>
      <c r="D52" s="5"/>
      <c r="E52" s="5"/>
      <c r="F52" s="5"/>
      <c r="G52" s="5"/>
    </row>
    <row r="53" spans="2:7" ht="13.5" thickBot="1" x14ac:dyDescent="0.25">
      <c r="B53" s="143" t="s">
        <v>68</v>
      </c>
      <c r="C53" s="144"/>
      <c r="D53" s="67">
        <f>SUM(D23,D25:D26,D33,D35)</f>
        <v>1664</v>
      </c>
      <c r="E53" s="67">
        <f>SUM(E23,E25:E26,E33,E35)</f>
        <v>718</v>
      </c>
      <c r="F53" s="86">
        <f>SUM(F23,F25:F26,F33,F35)</f>
        <v>747</v>
      </c>
      <c r="G53" s="86">
        <f>SUM(G23,G25:G26,G33,G35)</f>
        <v>315</v>
      </c>
    </row>
    <row r="54" spans="2:7" ht="13.5" thickBot="1" x14ac:dyDescent="0.25">
      <c r="B54" s="143" t="s">
        <v>80</v>
      </c>
      <c r="C54" s="144"/>
      <c r="D54" s="67">
        <f>SUM(D23,D25:D26)</f>
        <v>1321</v>
      </c>
      <c r="E54" s="67">
        <f t="shared" ref="E54:F54" si="0">SUM(E23,E25:E26)</f>
        <v>642</v>
      </c>
      <c r="F54" s="86">
        <f t="shared" si="0"/>
        <v>539</v>
      </c>
      <c r="G54" s="86">
        <f>SUM(G23,G25:G26)</f>
        <v>275</v>
      </c>
    </row>
    <row r="55" spans="2:7" ht="16.5" customHeight="1" x14ac:dyDescent="0.25">
      <c r="B55" s="4" t="str">
        <f>T('b.ogół. do 30 r.ż.'!B56)</f>
        <v>* Liczby zawarte w zestawieniu dotyczą okresu I - XII  2018 r.</v>
      </c>
      <c r="C55" s="4"/>
      <c r="D55" s="5"/>
      <c r="E55" s="5"/>
      <c r="F55" s="5"/>
    </row>
    <row r="56" spans="2:7" ht="16.5" customHeight="1" x14ac:dyDescent="0.25">
      <c r="B56" s="114" t="s">
        <v>84</v>
      </c>
      <c r="C56" s="4" t="s">
        <v>73</v>
      </c>
      <c r="D56" s="5"/>
      <c r="E56" s="5"/>
      <c r="F56" s="5"/>
    </row>
    <row r="57" spans="2:7" ht="15.75" customHeight="1" x14ac:dyDescent="0.25">
      <c r="B57" s="114">
        <v>2</v>
      </c>
      <c r="C57" s="4" t="s">
        <v>87</v>
      </c>
      <c r="D57" s="5"/>
      <c r="E57" s="5"/>
      <c r="F57" s="5"/>
    </row>
    <row r="58" spans="2:7" ht="15" customHeight="1" x14ac:dyDescent="0.25">
      <c r="B58" s="114">
        <v>3</v>
      </c>
      <c r="C58" s="4" t="s">
        <v>88</v>
      </c>
      <c r="D58" s="5"/>
      <c r="E58" s="5"/>
      <c r="F58" s="5"/>
    </row>
    <row r="59" spans="2:7" ht="16.5" customHeight="1" x14ac:dyDescent="0.25">
      <c r="B59" s="114">
        <v>4</v>
      </c>
      <c r="C59" s="4" t="s">
        <v>60</v>
      </c>
      <c r="D59" s="5"/>
      <c r="E59" s="5"/>
      <c r="F59" s="5"/>
    </row>
    <row r="60" spans="2:7" ht="18" customHeight="1" x14ac:dyDescent="0.25">
      <c r="B60" s="114">
        <v>5</v>
      </c>
      <c r="C60" s="4" t="s">
        <v>61</v>
      </c>
      <c r="D60" s="5"/>
      <c r="E60" s="5"/>
      <c r="F60" s="5"/>
    </row>
    <row r="61" spans="2:7" ht="15" x14ac:dyDescent="0.25">
      <c r="B61" s="4"/>
      <c r="C61" s="4" t="s">
        <v>74</v>
      </c>
      <c r="D61" s="5"/>
      <c r="E61" s="5"/>
      <c r="F61" s="5"/>
    </row>
    <row r="62" spans="2:7" ht="15" x14ac:dyDescent="0.25">
      <c r="B62" s="4"/>
      <c r="C62" s="4" t="s">
        <v>75</v>
      </c>
      <c r="D62" s="5"/>
      <c r="E62" s="5"/>
      <c r="F62" s="5"/>
    </row>
    <row r="63" spans="2:7" ht="15" x14ac:dyDescent="0.25">
      <c r="B63" s="4"/>
      <c r="C63" s="4" t="s">
        <v>76</v>
      </c>
      <c r="D63" s="5"/>
      <c r="E63" s="5"/>
      <c r="F63" s="5"/>
    </row>
  </sheetData>
  <mergeCells count="34">
    <mergeCell ref="F2:G2"/>
    <mergeCell ref="F3:G3"/>
    <mergeCell ref="B5:C5"/>
    <mergeCell ref="B8:B13"/>
    <mergeCell ref="B14:C14"/>
    <mergeCell ref="B6:B7"/>
    <mergeCell ref="B2:C4"/>
    <mergeCell ref="D2:E2"/>
    <mergeCell ref="D3:E3"/>
    <mergeCell ref="B20:B31"/>
    <mergeCell ref="B15:C15"/>
    <mergeCell ref="B16:C16"/>
    <mergeCell ref="B17:B18"/>
    <mergeCell ref="B19:C19"/>
    <mergeCell ref="B41:C4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2:C42"/>
    <mergeCell ref="B43:C43"/>
    <mergeCell ref="B44:C44"/>
    <mergeCell ref="B45:C45"/>
    <mergeCell ref="B46:C46"/>
    <mergeCell ref="B47:C47"/>
    <mergeCell ref="B48:C48"/>
    <mergeCell ref="B51:C51"/>
    <mergeCell ref="B53:C53"/>
    <mergeCell ref="B54:C54"/>
  </mergeCells>
  <printOptions horizontalCentered="1" verticalCentered="1"/>
  <pageMargins left="0" right="0" top="0" bottom="0" header="0" footer="0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J14"/>
  <sheetViews>
    <sheetView zoomScale="160" zoomScaleNormal="160" workbookViewId="0">
      <selection activeCell="B1" sqref="B1:J14"/>
    </sheetView>
  </sheetViews>
  <sheetFormatPr defaultRowHeight="15" x14ac:dyDescent="0.25"/>
  <cols>
    <col min="1" max="1" width="2" style="1" customWidth="1"/>
    <col min="2" max="2" width="23.5703125" style="1" customWidth="1"/>
    <col min="3" max="3" width="8.140625" style="1" customWidth="1"/>
    <col min="4" max="5" width="8.28515625" style="1" customWidth="1"/>
    <col min="6" max="6" width="8.5703125" style="1" customWidth="1"/>
    <col min="7" max="7" width="8.28515625" style="1" customWidth="1"/>
    <col min="8" max="8" width="8.42578125" style="1" customWidth="1"/>
    <col min="9" max="9" width="8.28515625" style="1" customWidth="1"/>
    <col min="10" max="10" width="9" style="1" customWidth="1"/>
    <col min="11" max="16384" width="9.140625" style="1"/>
  </cols>
  <sheetData>
    <row r="1" spans="2:10" ht="12.75" customHeight="1" thickBot="1" x14ac:dyDescent="0.3">
      <c r="B1" s="45" t="s">
        <v>0</v>
      </c>
      <c r="C1" s="4"/>
      <c r="D1" s="4"/>
      <c r="E1" s="4"/>
      <c r="F1" s="4"/>
      <c r="G1" s="4"/>
      <c r="H1" s="4"/>
      <c r="I1" s="4"/>
      <c r="J1" s="4"/>
    </row>
    <row r="2" spans="2:10" ht="15.75" customHeight="1" thickTop="1" x14ac:dyDescent="0.25">
      <c r="B2" s="104" t="s">
        <v>1</v>
      </c>
      <c r="C2" s="211" t="s">
        <v>3</v>
      </c>
      <c r="D2" s="212"/>
      <c r="E2" s="217"/>
      <c r="F2" s="217"/>
      <c r="G2" s="221" t="s">
        <v>5</v>
      </c>
      <c r="H2" s="222"/>
      <c r="I2" s="222"/>
      <c r="J2" s="223"/>
    </row>
    <row r="3" spans="2:10" ht="22.5" customHeight="1" x14ac:dyDescent="0.25">
      <c r="B3" s="105" t="s">
        <v>2</v>
      </c>
      <c r="C3" s="213"/>
      <c r="D3" s="214"/>
      <c r="E3" s="218" t="s">
        <v>4</v>
      </c>
      <c r="F3" s="218"/>
      <c r="G3" s="224" t="s">
        <v>6</v>
      </c>
      <c r="H3" s="225"/>
      <c r="I3" s="225"/>
      <c r="J3" s="226"/>
    </row>
    <row r="4" spans="2:10" ht="14.25" customHeight="1" x14ac:dyDescent="0.25">
      <c r="B4" s="106"/>
      <c r="C4" s="213"/>
      <c r="D4" s="214"/>
      <c r="E4" s="219"/>
      <c r="F4" s="219"/>
      <c r="G4" s="227" t="s">
        <v>7</v>
      </c>
      <c r="H4" s="228"/>
      <c r="I4" s="228" t="s">
        <v>8</v>
      </c>
      <c r="J4" s="231"/>
    </row>
    <row r="5" spans="2:10" ht="11.25" customHeight="1" thickBot="1" x14ac:dyDescent="0.3">
      <c r="B5" s="106"/>
      <c r="C5" s="215"/>
      <c r="D5" s="216"/>
      <c r="E5" s="220"/>
      <c r="F5" s="220"/>
      <c r="G5" s="229"/>
      <c r="H5" s="230"/>
      <c r="I5" s="230" t="s">
        <v>9</v>
      </c>
      <c r="J5" s="232"/>
    </row>
    <row r="6" spans="2:10" ht="11.25" customHeight="1" thickBot="1" x14ac:dyDescent="0.3">
      <c r="B6" s="106"/>
      <c r="C6" s="207" t="s">
        <v>10</v>
      </c>
      <c r="D6" s="207"/>
      <c r="E6" s="207"/>
      <c r="F6" s="207"/>
      <c r="G6" s="208" t="s">
        <v>11</v>
      </c>
      <c r="H6" s="209"/>
      <c r="I6" s="209"/>
      <c r="J6" s="210"/>
    </row>
    <row r="7" spans="2:10" ht="11.25" customHeight="1" thickBot="1" x14ac:dyDescent="0.3">
      <c r="B7" s="106"/>
      <c r="C7" s="115" t="s">
        <v>12</v>
      </c>
      <c r="D7" s="124" t="s">
        <v>13</v>
      </c>
      <c r="E7" s="124" t="s">
        <v>12</v>
      </c>
      <c r="F7" s="132" t="s">
        <v>13</v>
      </c>
      <c r="G7" s="137" t="s">
        <v>12</v>
      </c>
      <c r="H7" s="129" t="s">
        <v>13</v>
      </c>
      <c r="I7" s="129" t="s">
        <v>12</v>
      </c>
      <c r="J7" s="130" t="s">
        <v>13</v>
      </c>
    </row>
    <row r="8" spans="2:10" ht="31.5" customHeight="1" x14ac:dyDescent="0.25">
      <c r="B8" s="107" t="s">
        <v>7</v>
      </c>
      <c r="C8" s="116">
        <v>117364</v>
      </c>
      <c r="D8" s="125">
        <v>56386</v>
      </c>
      <c r="E8" s="125">
        <v>69942</v>
      </c>
      <c r="F8" s="133">
        <v>33525</v>
      </c>
      <c r="G8" s="138">
        <v>84876</v>
      </c>
      <c r="H8" s="125">
        <v>46463</v>
      </c>
      <c r="I8" s="125">
        <v>11855</v>
      </c>
      <c r="J8" s="117">
        <v>6272</v>
      </c>
    </row>
    <row r="9" spans="2:10" ht="29.25" customHeight="1" x14ac:dyDescent="0.25">
      <c r="B9" s="108" t="s">
        <v>14</v>
      </c>
      <c r="C9" s="118">
        <v>56697</v>
      </c>
      <c r="D9" s="126">
        <v>28096</v>
      </c>
      <c r="E9" s="126">
        <v>31975</v>
      </c>
      <c r="F9" s="134">
        <v>15626</v>
      </c>
      <c r="G9" s="139">
        <v>24487</v>
      </c>
      <c r="H9" s="126">
        <v>14597</v>
      </c>
      <c r="I9" s="126">
        <v>2670</v>
      </c>
      <c r="J9" s="119">
        <v>1603</v>
      </c>
    </row>
    <row r="10" spans="2:10" ht="28.5" customHeight="1" x14ac:dyDescent="0.25">
      <c r="B10" s="108" t="s">
        <v>15</v>
      </c>
      <c r="C10" s="118">
        <v>32820</v>
      </c>
      <c r="D10" s="126">
        <v>15756</v>
      </c>
      <c r="E10" s="126">
        <v>16610</v>
      </c>
      <c r="F10" s="134">
        <v>7725</v>
      </c>
      <c r="G10" s="139">
        <v>11363</v>
      </c>
      <c r="H10" s="126">
        <v>6168</v>
      </c>
      <c r="I10" s="126">
        <v>744</v>
      </c>
      <c r="J10" s="119">
        <v>350</v>
      </c>
    </row>
    <row r="11" spans="2:10" ht="24" customHeight="1" x14ac:dyDescent="0.25">
      <c r="B11" s="109" t="s">
        <v>82</v>
      </c>
      <c r="C11" s="120">
        <f t="shared" ref="C11:J11" si="0">SUM(C9/C8*100)</f>
        <v>48.308680685729868</v>
      </c>
      <c r="D11" s="127">
        <f t="shared" si="0"/>
        <v>49.827971482282834</v>
      </c>
      <c r="E11" s="127">
        <f t="shared" si="0"/>
        <v>45.716450773498039</v>
      </c>
      <c r="F11" s="135">
        <f t="shared" si="0"/>
        <v>46.609992542878445</v>
      </c>
      <c r="G11" s="140">
        <f t="shared" si="0"/>
        <v>28.850322823884255</v>
      </c>
      <c r="H11" s="127">
        <f t="shared" si="0"/>
        <v>31.416395841852658</v>
      </c>
      <c r="I11" s="127">
        <f t="shared" si="0"/>
        <v>22.522142555883594</v>
      </c>
      <c r="J11" s="121">
        <f t="shared" si="0"/>
        <v>25.558035714285715</v>
      </c>
    </row>
    <row r="12" spans="2:10" ht="26.25" customHeight="1" thickBot="1" x14ac:dyDescent="0.3">
      <c r="B12" s="110" t="s">
        <v>83</v>
      </c>
      <c r="C12" s="122">
        <f t="shared" ref="C12:J12" si="1">SUM(C10/C8*100)</f>
        <v>27.96428206264272</v>
      </c>
      <c r="D12" s="128">
        <f t="shared" si="1"/>
        <v>27.943106444862199</v>
      </c>
      <c r="E12" s="128">
        <f t="shared" si="1"/>
        <v>23.748248548797577</v>
      </c>
      <c r="F12" s="136">
        <f t="shared" si="1"/>
        <v>23.042505592841163</v>
      </c>
      <c r="G12" s="141">
        <f t="shared" si="1"/>
        <v>13.387765681700362</v>
      </c>
      <c r="H12" s="128">
        <f t="shared" si="1"/>
        <v>13.275079095194025</v>
      </c>
      <c r="I12" s="128">
        <f t="shared" si="1"/>
        <v>6.275832981864192</v>
      </c>
      <c r="J12" s="123">
        <f t="shared" si="1"/>
        <v>5.5803571428571432</v>
      </c>
    </row>
    <row r="13" spans="2:10" ht="12.75" customHeight="1" thickTop="1" x14ac:dyDescent="0.25">
      <c r="B13" s="111" t="s">
        <v>85</v>
      </c>
      <c r="C13" s="111" t="str">
        <f>T('b.ogół. do 30 r.ż.'!B56)</f>
        <v>* Liczby zawarte w zestawieniu dotyczą okresu I - XII  2018 r.</v>
      </c>
    </row>
    <row r="14" spans="2:10" ht="13.5" customHeight="1" x14ac:dyDescent="0.25">
      <c r="B14" s="111" t="s">
        <v>86</v>
      </c>
      <c r="C14" s="111" t="s">
        <v>99</v>
      </c>
    </row>
  </sheetData>
  <mergeCells count="12">
    <mergeCell ref="C6:F6"/>
    <mergeCell ref="G6:J6"/>
    <mergeCell ref="C2:D5"/>
    <mergeCell ref="E2:F2"/>
    <mergeCell ref="E3:F3"/>
    <mergeCell ref="E4:F4"/>
    <mergeCell ref="E5:F5"/>
    <mergeCell ref="G2:J2"/>
    <mergeCell ref="G3:J3"/>
    <mergeCell ref="G4:H5"/>
    <mergeCell ref="I4:J4"/>
    <mergeCell ref="I5:J5"/>
  </mergeCells>
  <printOptions horizontalCentered="1" verticalCentered="1"/>
  <pageMargins left="0" right="0" top="0" bottom="1.3779527559055118" header="0" footer="0"/>
  <pageSetup paperSize="9" scale="1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b.ogół. do 30 r.ż.</vt:lpstr>
      <vt:lpstr>w tym K</vt:lpstr>
      <vt:lpstr>akt.for. do 30 i do 25</vt:lpstr>
      <vt:lpstr>bez do 30 i do 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</dc:creator>
  <cp:lastModifiedBy>WUP</cp:lastModifiedBy>
  <cp:lastPrinted>2019-01-24T09:50:32Z</cp:lastPrinted>
  <dcterms:created xsi:type="dcterms:W3CDTF">2017-09-15T11:17:22Z</dcterms:created>
  <dcterms:modified xsi:type="dcterms:W3CDTF">2019-01-24T10:42:30Z</dcterms:modified>
</cp:coreProperties>
</file>