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7795" windowHeight="12045"/>
  </bookViews>
  <sheets>
    <sheet name="b.ogół. do 30 r.ż." sheetId="4" r:id="rId1"/>
    <sheet name="w tym K" sheetId="6" r:id="rId2"/>
    <sheet name="akt.for. do 30 i do 25" sheetId="2" r:id="rId3"/>
    <sheet name="bez do 30 i do 25" sheetId="1" r:id="rId4"/>
  </sheets>
  <calcPr calcId="145621"/>
</workbook>
</file>

<file path=xl/calcChain.xml><?xml version="1.0" encoding="utf-8"?>
<calcChain xmlns="http://schemas.openxmlformats.org/spreadsheetml/2006/main">
  <c r="D52" i="4" l="1"/>
  <c r="C12" i="1" l="1"/>
  <c r="D12" i="1"/>
  <c r="E12" i="1"/>
  <c r="F12" i="1"/>
  <c r="G12" i="1"/>
  <c r="H12" i="1"/>
  <c r="I12" i="1"/>
  <c r="J12" i="1"/>
  <c r="D54" i="4" l="1"/>
  <c r="E55" i="4" l="1"/>
  <c r="E54" i="4"/>
  <c r="D55" i="4"/>
  <c r="C13" i="1"/>
  <c r="C14" i="1" l="1"/>
  <c r="F6" i="4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/>
  <c r="F47" i="6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7" i="4"/>
  <c r="F49" i="4"/>
  <c r="B55" i="2" l="1"/>
  <c r="B54" i="6"/>
  <c r="E50" i="6" l="1"/>
  <c r="E52" i="6"/>
  <c r="E53" i="6"/>
  <c r="E52" i="4" l="1"/>
  <c r="D53" i="6"/>
  <c r="D52" i="6"/>
  <c r="D50" i="6"/>
  <c r="F50" i="6" s="1"/>
  <c r="G51" i="2"/>
  <c r="G53" i="2"/>
  <c r="F53" i="2"/>
  <c r="G54" i="2"/>
  <c r="F54" i="2"/>
  <c r="F51" i="2"/>
  <c r="F52" i="4" l="1"/>
  <c r="D13" i="1"/>
  <c r="E13" i="1"/>
  <c r="F13" i="1"/>
  <c r="G13" i="1"/>
  <c r="H13" i="1"/>
  <c r="I13" i="1"/>
  <c r="J13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1" i="2" l="1"/>
  <c r="E54" i="2"/>
  <c r="E53" i="2"/>
  <c r="D51" i="2"/>
  <c r="D53" i="2"/>
  <c r="D54" i="2"/>
  <c r="F55" i="4"/>
  <c r="F54" i="4"/>
</calcChain>
</file>

<file path=xl/sharedStrings.xml><?xml version="1.0" encoding="utf-8"?>
<sst xmlns="http://schemas.openxmlformats.org/spreadsheetml/2006/main" count="245" uniqueCount="100">
  <si>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</si>
  <si>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</si>
  <si>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</si>
  <si>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</si>
  <si>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</si>
  <si>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</si>
  <si>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</si>
  <si>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</si>
  <si>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</si>
  <si>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</si>
  <si>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</si>
  <si>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</si>
  <si>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</si>
  <si>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</si>
  <si>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</si>
  <si>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</si>
  <si>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</si>
  <si>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</si>
  <si>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</si>
  <si>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</si>
  <si>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</si>
  <si>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</si>
  <si>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</si>
  <si>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</si>
  <si>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</si>
  <si>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</si>
  <si>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</si>
  <si>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</si>
  <si>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</si>
  <si>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</si>
  <si>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</si>
  <si>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</si>
  <si>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</si>
  <si>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</si>
  <si>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</si>
  <si>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</si>
  <si>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</si>
  <si>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</si>
  <si>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</si>
  <si>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</si>
  <si>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</si>
  <si>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</si>
  <si>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</si>
  <si>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</si>
  <si>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</si>
  <si>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</si>
  <si>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</si>
  <si>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</si>
  <si>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</si>
  <si>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</si>
  <si>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</si>
  <si>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</si>
  <si>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</si>
  <si>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</si>
  <si>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</si>
  <si>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</si>
  <si>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</si>
  <si>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</si>
  <si>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</si>
  <si>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</si>
  <si>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</si>
  <si>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</si>
  <si>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</si>
  <si>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</si>
  <si>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</si>
  <si>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</si>
  <si>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</si>
  <si>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</si>
  <si>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</si>
  <si>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</si>
  <si>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subsydiowanej działalności gospodarczej, w ramach bonu na zasiedlenie (art.66n)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</si>
  <si>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</si>
  <si>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</si>
  <si>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</si>
  <si>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</si>
  <si>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</si>
  <si>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</si>
  <si>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</si>
  <si>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</si>
  <si>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</si>
  <si>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</si>
  <si>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Podjęcia pracy subsydiowanej poza miejscem zamieszkania, w ramach bonu na zasiedlenie (art. 66n)</t>
  </si>
  <si>
    <t>Podjęcia pracy subsydiowanej w ramach bonu zatrudnieniowego (art. 66m)</t>
  </si>
  <si>
    <t>Podjęcia subsydiowanej działalności gospodarczej, w ramach bonu na zasiedlenie (art.66n ustawy o promocji zatrudnienia i instytucjach rynku pracy)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</si>
  <si>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</si>
  <si>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Bezrobotne kobiety zarejestrowane w PUP (w zdefiniowanym okresie)</t>
  </si>
  <si>
    <r>
      <t xml:space="preserve">SYTUACJI NA RYNKU PRACY W STOSUNKU DO </t>
    </r>
    <r>
      <rPr>
        <u/>
        <sz val="9"/>
        <color theme="1"/>
        <rFont val="Times New Roman"/>
        <family val="1"/>
        <charset val="238"/>
      </rPr>
      <t>OGÓLNEJ POPULACJI BEZROBOTNYCH W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</si>
  <si>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</si>
  <si>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</si>
  <si>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</si>
  <si>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 xml:space="preserve">ROZKŁAD AKTYWNYCH FORM WŚRÓD BEZROBOTNYCH DO 30 ROKU ŻYCIA W SZCZEGÓLNEJ </t>
  </si>
  <si>
    <t xml:space="preserve">Rejestrowane Bezrobocie w PUP wśród osób młodych (do 30 roku życia, w tym do 25 r.ż.) </t>
  </si>
  <si>
    <t>w stos. do bezrobotnych ogółem w PUP</t>
  </si>
  <si>
    <t>Bezrobotny może uzyskać dofinansowanie w zakresie przewidzianym w ustawie o promocji zatrudnienia i instytucjach rynku pracy.</t>
  </si>
  <si>
    <t>Róznice w formach aktywnych adresowanych tyko do osób młodych wynikają z faktu ustalania statusu osoby do 30 r. życia na dzień wyłączenia z ewidencji statystycznej.</t>
  </si>
  <si>
    <t>Bezrobotni ogółem zarejestrowani w PUP ("napływ" w zdefiniowanym okresie)</t>
  </si>
  <si>
    <t xml:space="preserve">x      </t>
  </si>
  <si>
    <r>
      <t xml:space="preserve">** Liczby dotyczą </t>
    </r>
    <r>
      <rPr>
        <u/>
        <sz val="7"/>
        <color theme="1"/>
        <rFont val="Times New Roman"/>
        <family val="1"/>
        <charset val="238"/>
      </rPr>
      <t>średniej arytmetycznej</t>
    </r>
    <r>
      <rPr>
        <sz val="7"/>
        <color theme="1"/>
        <rFont val="Times New Roman"/>
        <family val="1"/>
        <charset val="238"/>
      </rPr>
      <t xml:space="preserve"> z okr.  I - XII  2019 r.</t>
    </r>
  </si>
  <si>
    <t>* Liczby zawarte w zestawieniu dotyczą 2019 r.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</si>
  <si>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</t>
    </r>
    <r>
      <rPr>
        <b/>
        <u/>
        <sz val="11"/>
        <color theme="1"/>
        <rFont val="Times New Roman"/>
        <family val="1"/>
        <charset val="238"/>
      </rPr>
      <t xml:space="preserve">  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</si>
</sst>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u/>
      <sz val="7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3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3" fontId="6" fillId="6" borderId="31" xfId="0" applyNumberFormat="1" applyFont="1" applyFill="1" applyBorder="1" applyAlignment="1">
      <alignment horizontal="center" vertical="center" wrapText="1"/>
    </xf>
    <xf numFmtId="164" fontId="6" fillId="6" borderId="32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30" xfId="0" applyFont="1" applyFill="1" applyBorder="1" applyAlignment="1">
      <alignment vertical="center" wrapText="1"/>
    </xf>
    <xf numFmtId="3" fontId="6" fillId="8" borderId="31" xfId="0" applyNumberFormat="1" applyFont="1" applyFill="1" applyBorder="1" applyAlignment="1">
      <alignment horizontal="center" vertical="center" wrapText="1"/>
    </xf>
    <xf numFmtId="164" fontId="6" fillId="8" borderId="32" xfId="0" applyNumberFormat="1" applyFont="1" applyFill="1" applyBorder="1" applyAlignment="1">
      <alignment horizontal="center" vertical="center" wrapText="1"/>
    </xf>
    <xf numFmtId="3" fontId="6" fillId="8" borderId="37" xfId="0" applyNumberFormat="1" applyFont="1" applyFill="1" applyBorder="1" applyAlignment="1">
      <alignment horizontal="center" vertical="center" wrapText="1"/>
    </xf>
    <xf numFmtId="164" fontId="6" fillId="8" borderId="48" xfId="0" applyNumberFormat="1" applyFont="1" applyFill="1" applyBorder="1" applyAlignment="1">
      <alignment horizontal="center" vertical="center" wrapText="1"/>
    </xf>
    <xf numFmtId="3" fontId="6" fillId="9" borderId="31" xfId="0" applyNumberFormat="1" applyFont="1" applyFill="1" applyBorder="1" applyAlignment="1">
      <alignment horizontal="center" vertical="center" wrapText="1"/>
    </xf>
    <xf numFmtId="0" fontId="6" fillId="10" borderId="31" xfId="0" applyNumberFormat="1" applyFont="1" applyFill="1" applyBorder="1" applyAlignment="1">
      <alignment horizontal="center" vertical="center" wrapText="1"/>
    </xf>
    <xf numFmtId="3" fontId="6" fillId="9" borderId="31" xfId="0" quotePrefix="1" applyNumberFormat="1" applyFont="1" applyFill="1" applyBorder="1" applyAlignment="1">
      <alignment horizontal="center" vertical="center" wrapText="1"/>
    </xf>
    <xf numFmtId="164" fontId="6" fillId="9" borderId="32" xfId="0" quotePrefix="1" applyNumberFormat="1" applyFont="1" applyFill="1" applyBorder="1" applyAlignment="1">
      <alignment horizontal="center" vertical="center" wrapText="1"/>
    </xf>
    <xf numFmtId="3" fontId="5" fillId="11" borderId="26" xfId="0" applyNumberFormat="1" applyFont="1" applyFill="1" applyBorder="1" applyAlignment="1">
      <alignment horizontal="center" vertical="center" wrapText="1"/>
    </xf>
    <xf numFmtId="164" fontId="4" fillId="11" borderId="2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164" fontId="4" fillId="8" borderId="26" xfId="0" applyNumberFormat="1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vertical="center" wrapText="1"/>
    </xf>
    <xf numFmtId="3" fontId="6" fillId="12" borderId="50" xfId="0" applyNumberFormat="1" applyFont="1" applyFill="1" applyBorder="1" applyAlignment="1">
      <alignment horizontal="center" vertical="center" wrapText="1"/>
    </xf>
    <xf numFmtId="3" fontId="6" fillId="12" borderId="50" xfId="0" quotePrefix="1" applyNumberFormat="1" applyFont="1" applyFill="1" applyBorder="1" applyAlignment="1">
      <alignment horizontal="center" vertical="center" wrapText="1"/>
    </xf>
    <xf numFmtId="164" fontId="6" fillId="12" borderId="51" xfId="0" quotePrefix="1" applyNumberFormat="1" applyFont="1" applyFill="1" applyBorder="1" applyAlignment="1">
      <alignment horizontal="center" vertical="center" wrapText="1"/>
    </xf>
    <xf numFmtId="0" fontId="6" fillId="10" borderId="31" xfId="0" quotePrefix="1" applyNumberFormat="1" applyFont="1" applyFill="1" applyBorder="1" applyAlignment="1">
      <alignment horizontal="center" vertical="center" wrapText="1"/>
    </xf>
    <xf numFmtId="0" fontId="6" fillId="10" borderId="32" xfId="0" quotePrefix="1" applyNumberFormat="1" applyFont="1" applyFill="1" applyBorder="1" applyAlignment="1">
      <alignment horizontal="center" vertical="center" wrapText="1"/>
    </xf>
    <xf numFmtId="3" fontId="6" fillId="13" borderId="16" xfId="0" applyNumberFormat="1" applyFont="1" applyFill="1" applyBorder="1" applyAlignment="1">
      <alignment horizontal="center" vertical="center" wrapText="1"/>
    </xf>
    <xf numFmtId="164" fontId="6" fillId="13" borderId="17" xfId="0" applyNumberFormat="1" applyFont="1" applyFill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164" fontId="2" fillId="13" borderId="33" xfId="0" applyNumberFormat="1" applyFont="1" applyFill="1" applyBorder="1" applyAlignment="1">
      <alignment horizontal="center" vertical="center" wrapText="1"/>
    </xf>
    <xf numFmtId="3" fontId="6" fillId="13" borderId="37" xfId="0" applyNumberFormat="1" applyFont="1" applyFill="1" applyBorder="1" applyAlignment="1">
      <alignment horizontal="center" vertical="center" wrapText="1"/>
    </xf>
    <xf numFmtId="164" fontId="6" fillId="13" borderId="48" xfId="0" applyNumberFormat="1" applyFont="1" applyFill="1" applyBorder="1" applyAlignment="1">
      <alignment horizontal="center" vertical="center" wrapText="1"/>
    </xf>
    <xf numFmtId="3" fontId="2" fillId="13" borderId="16" xfId="0" applyNumberFormat="1" applyFont="1" applyFill="1" applyBorder="1" applyAlignment="1">
      <alignment horizontal="center" vertical="center" wrapText="1"/>
    </xf>
    <xf numFmtId="164" fontId="2" fillId="13" borderId="17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36" xfId="0" applyNumberFormat="1" applyFont="1" applyFill="1" applyBorder="1" applyAlignment="1">
      <alignment horizontal="center" vertical="center" wrapText="1"/>
    </xf>
    <xf numFmtId="3" fontId="4" fillId="11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6" fillId="13" borderId="1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8" borderId="32" xfId="0" applyNumberFormat="1" applyFont="1" applyFill="1" applyBorder="1" applyAlignment="1">
      <alignment horizontal="center" vertical="center" wrapText="1"/>
    </xf>
    <xf numFmtId="3" fontId="6" fillId="6" borderId="32" xfId="0" applyNumberFormat="1" applyFont="1" applyFill="1" applyBorder="1" applyAlignment="1">
      <alignment horizontal="center" vertical="center" wrapText="1"/>
    </xf>
    <xf numFmtId="3" fontId="6" fillId="12" borderId="51" xfId="0" quotePrefix="1" applyNumberFormat="1" applyFont="1" applyFill="1" applyBorder="1" applyAlignment="1">
      <alignment horizontal="center" vertical="center" wrapText="1"/>
    </xf>
    <xf numFmtId="3" fontId="2" fillId="13" borderId="3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3" fontId="2" fillId="13" borderId="17" xfId="0" applyNumberFormat="1" applyFont="1" applyFill="1" applyBorder="1" applyAlignment="1">
      <alignment horizontal="center" vertical="center" wrapText="1"/>
    </xf>
    <xf numFmtId="3" fontId="6" fillId="13" borderId="36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9" borderId="32" xfId="0" quotePrefix="1" applyNumberFormat="1" applyFont="1" applyFill="1" applyBorder="1" applyAlignment="1">
      <alignment horizontal="center" vertical="center" wrapText="1"/>
    </xf>
    <xf numFmtId="3" fontId="6" fillId="10" borderId="32" xfId="0" quotePrefix="1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6" fillId="7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0" xfId="0" applyFont="1" applyFill="1"/>
    <xf numFmtId="0" fontId="5" fillId="3" borderId="58" xfId="0" applyFont="1" applyFill="1" applyBorder="1" applyAlignment="1">
      <alignment horizontal="center" vertical="center"/>
    </xf>
    <xf numFmtId="3" fontId="2" fillId="2" borderId="59" xfId="0" applyNumberFormat="1" applyFont="1" applyFill="1" applyBorder="1" applyAlignment="1">
      <alignment horizontal="center" vertical="center" wrapText="1"/>
    </xf>
    <xf numFmtId="3" fontId="2" fillId="2" borderId="60" xfId="0" applyNumberFormat="1" applyFont="1" applyFill="1" applyBorder="1" applyAlignment="1">
      <alignment horizontal="center" vertical="center" wrapText="1"/>
    </xf>
    <xf numFmtId="3" fontId="4" fillId="0" borderId="61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164" fontId="2" fillId="7" borderId="61" xfId="0" applyNumberFormat="1" applyFont="1" applyFill="1" applyBorder="1" applyAlignment="1">
      <alignment horizontal="center" vertical="center" wrapText="1"/>
    </xf>
    <xf numFmtId="164" fontId="2" fillId="7" borderId="62" xfId="0" applyNumberFormat="1" applyFont="1" applyFill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3" fontId="2" fillId="2" borderId="66" xfId="0" applyNumberFormat="1" applyFont="1" applyFill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 vertical="center" wrapText="1"/>
    </xf>
    <xf numFmtId="164" fontId="2" fillId="7" borderId="67" xfId="0" applyNumberFormat="1" applyFont="1" applyFill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12" fillId="2" borderId="0" xfId="0" applyFont="1" applyFill="1"/>
    <xf numFmtId="165" fontId="3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/>
    <xf numFmtId="49" fontId="12" fillId="2" borderId="0" xfId="0" applyNumberFormat="1" applyFont="1" applyFill="1"/>
    <xf numFmtId="0" fontId="17" fillId="2" borderId="0" xfId="0" applyFont="1" applyFill="1"/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3" borderId="70" xfId="0" applyFont="1" applyFill="1" applyBorder="1" applyAlignment="1">
      <alignment horizontal="center" vertical="center"/>
    </xf>
    <xf numFmtId="3" fontId="2" fillId="2" borderId="84" xfId="0" applyNumberFormat="1" applyFont="1" applyFill="1" applyBorder="1" applyAlignment="1">
      <alignment horizontal="center" vertical="center" wrapText="1"/>
    </xf>
    <xf numFmtId="3" fontId="4" fillId="0" borderId="85" xfId="0" applyNumberFormat="1" applyFont="1" applyBorder="1" applyAlignment="1">
      <alignment horizontal="center" vertical="center" wrapText="1"/>
    </xf>
    <xf numFmtId="164" fontId="2" fillId="7" borderId="85" xfId="0" applyNumberFormat="1" applyFont="1" applyFill="1" applyBorder="1" applyAlignment="1">
      <alignment horizontal="center" vertical="center" wrapText="1"/>
    </xf>
    <xf numFmtId="164" fontId="2" fillId="7" borderId="86" xfId="0" applyNumberFormat="1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13" borderId="47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13" borderId="40" xfId="0" applyFont="1" applyFill="1" applyBorder="1" applyAlignment="1">
      <alignment vertical="center" wrapText="1"/>
    </xf>
    <xf numFmtId="0" fontId="2" fillId="13" borderId="35" xfId="0" applyFont="1" applyFill="1" applyBorder="1" applyAlignment="1">
      <alignment vertical="center" wrapText="1"/>
    </xf>
    <xf numFmtId="0" fontId="6" fillId="8" borderId="4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6" fillId="9" borderId="31" xfId="0" applyFont="1" applyFill="1" applyBorder="1" applyAlignment="1">
      <alignment vertical="center" wrapText="1"/>
    </xf>
    <xf numFmtId="0" fontId="6" fillId="10" borderId="46" xfId="0" applyNumberFormat="1" applyFont="1" applyFill="1" applyBorder="1" applyAlignment="1">
      <alignment vertical="center" wrapText="1"/>
    </xf>
    <xf numFmtId="0" fontId="6" fillId="10" borderId="3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3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2" xfId="0" applyFont="1" applyFill="1" applyBorder="1" applyAlignment="1">
      <alignment vertical="center" wrapText="1"/>
    </xf>
    <xf numFmtId="0" fontId="6" fillId="11" borderId="52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73269</xdr:colOff>
      <xdr:row>1</xdr:row>
      <xdr:rowOff>21980</xdr:rowOff>
    </xdr:from>
    <xdr:to>
      <xdr:col>5</xdr:col>
      <xdr:colOff>451216</xdr:colOff>
      <xdr:row>4</xdr:row>
      <xdr:rowOff>1831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673" y="212480"/>
          <a:ext cx="2527789" cy="527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65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1.7109375" style="5" customWidth="1"/>
    <col min="2" max="2" width="3" style="5" customWidth="1"/>
    <col min="3" max="3" width="79" style="5" customWidth="1"/>
    <col min="4" max="4" width="17.28515625" style="5" customWidth="1"/>
    <col min="5" max="5" width="15.140625" style="5" customWidth="1"/>
    <col min="6" max="6" width="10.5703125" style="5" customWidth="1"/>
    <col min="7" max="7" width="1.7109375" style="5" customWidth="1"/>
    <col min="8" max="16384" width="9.140625" style="5"/>
  </cols>
  <sheetData>
    <row r="1" spans="2:9" ht="15" customHeight="1" x14ac:dyDescent="0.25">
      <c r="B1" s="2" t="s">
        <v>99</v>
      </c>
      <c r="C1" s="4"/>
      <c r="D1" s="4"/>
      <c r="E1" s="4"/>
      <c r="F1" s="4"/>
    </row>
    <row r="2" spans="2:9" ht="12.75" customHeight="1" x14ac:dyDescent="0.25">
      <c r="B2" s="6"/>
      <c r="C2" s="4"/>
      <c r="D2" s="4"/>
      <c r="E2" s="4"/>
      <c r="F2" s="4"/>
    </row>
    <row r="3" spans="2:9" x14ac:dyDescent="0.25">
      <c r="B3" s="4" t="s">
        <v>90</v>
      </c>
      <c r="C3" s="4"/>
      <c r="D3" s="4"/>
      <c r="E3" s="4"/>
      <c r="F3" s="4"/>
    </row>
    <row r="4" spans="2:9" ht="15.75" thickBot="1" x14ac:dyDescent="0.3">
      <c r="B4" s="4" t="s">
        <v>86</v>
      </c>
      <c r="C4" s="4"/>
      <c r="D4" s="4"/>
      <c r="E4" s="4"/>
      <c r="F4" s="4"/>
    </row>
    <row r="5" spans="2:9" ht="69" customHeight="1" thickTop="1" x14ac:dyDescent="0.25">
      <c r="B5" s="142" t="s">
        <v>13</v>
      </c>
      <c r="C5" s="143"/>
      <c r="D5" s="7" t="s">
        <v>95</v>
      </c>
      <c r="E5" s="7" t="s">
        <v>50</v>
      </c>
      <c r="F5" s="8" t="s">
        <v>46</v>
      </c>
    </row>
    <row r="6" spans="2:9" ht="18" customHeight="1" thickBot="1" x14ac:dyDescent="0.3">
      <c r="B6" s="148" t="s">
        <v>53</v>
      </c>
      <c r="C6" s="149"/>
      <c r="D6" s="9">
        <v>109137</v>
      </c>
      <c r="E6" s="9">
        <v>51285</v>
      </c>
      <c r="F6" s="10">
        <f>SUM(E6/D6*100)</f>
        <v>46.991396135132909</v>
      </c>
    </row>
    <row r="7" spans="2:9" ht="15.75" thickTop="1" x14ac:dyDescent="0.25">
      <c r="B7" s="150"/>
      <c r="C7" s="11" t="s">
        <v>18</v>
      </c>
      <c r="D7" s="12">
        <v>19342</v>
      </c>
      <c r="E7" s="12">
        <v>15338</v>
      </c>
      <c r="F7" s="13">
        <f>SUM(E7/D7*100)</f>
        <v>79.298934960190266</v>
      </c>
    </row>
    <row r="8" spans="2:9" ht="15.75" thickBot="1" x14ac:dyDescent="0.3">
      <c r="B8" s="151"/>
      <c r="C8" s="14" t="s">
        <v>19</v>
      </c>
      <c r="D8" s="15">
        <v>89795</v>
      </c>
      <c r="E8" s="15">
        <v>35947</v>
      </c>
      <c r="F8" s="16">
        <f t="shared" ref="F8:F25" si="0">SUM(E8/D8*100)</f>
        <v>40.032295784843249</v>
      </c>
      <c r="H8" s="55"/>
    </row>
    <row r="9" spans="2:9" ht="15.75" thickTop="1" x14ac:dyDescent="0.25">
      <c r="B9" s="152" t="s">
        <v>54</v>
      </c>
      <c r="C9" s="11" t="s">
        <v>20</v>
      </c>
      <c r="D9" s="12">
        <v>108</v>
      </c>
      <c r="E9" s="12">
        <v>38</v>
      </c>
      <c r="F9" s="13">
        <f t="shared" si="0"/>
        <v>35.185185185185183</v>
      </c>
    </row>
    <row r="10" spans="2:9" x14ac:dyDescent="0.25">
      <c r="B10" s="153"/>
      <c r="C10" s="17" t="s">
        <v>21</v>
      </c>
      <c r="D10" s="18">
        <v>469</v>
      </c>
      <c r="E10" s="18">
        <v>87</v>
      </c>
      <c r="F10" s="19">
        <f t="shared" si="0"/>
        <v>18.550106609808104</v>
      </c>
    </row>
    <row r="11" spans="2:9" x14ac:dyDescent="0.25">
      <c r="B11" s="153"/>
      <c r="C11" s="17" t="s">
        <v>22</v>
      </c>
      <c r="D11" s="18">
        <v>7609</v>
      </c>
      <c r="E11" s="18">
        <v>4570</v>
      </c>
      <c r="F11" s="19">
        <f t="shared" si="0"/>
        <v>60.060454724668155</v>
      </c>
    </row>
    <row r="12" spans="2:9" x14ac:dyDescent="0.25">
      <c r="B12" s="153"/>
      <c r="C12" s="17" t="s">
        <v>23</v>
      </c>
      <c r="D12" s="18">
        <v>1</v>
      </c>
      <c r="E12" s="18">
        <v>0</v>
      </c>
      <c r="F12" s="19">
        <f t="shared" si="0"/>
        <v>0</v>
      </c>
    </row>
    <row r="13" spans="2:9" x14ac:dyDescent="0.25">
      <c r="B13" s="153"/>
      <c r="C13" s="17" t="s">
        <v>24</v>
      </c>
      <c r="D13" s="18">
        <v>1379</v>
      </c>
      <c r="E13" s="18">
        <v>688</v>
      </c>
      <c r="F13" s="19">
        <f t="shared" si="0"/>
        <v>49.891225525743295</v>
      </c>
    </row>
    <row r="14" spans="2:9" ht="15.75" thickBot="1" x14ac:dyDescent="0.3">
      <c r="B14" s="154"/>
      <c r="C14" s="20" t="s">
        <v>25</v>
      </c>
      <c r="D14" s="21">
        <v>628</v>
      </c>
      <c r="E14" s="21">
        <v>35</v>
      </c>
      <c r="F14" s="22">
        <f t="shared" si="0"/>
        <v>5.5732484076433124</v>
      </c>
    </row>
    <row r="15" spans="2:9" ht="17.25" customHeight="1" thickTop="1" x14ac:dyDescent="0.25">
      <c r="B15" s="155" t="s">
        <v>55</v>
      </c>
      <c r="C15" s="156"/>
      <c r="D15" s="23">
        <v>116615</v>
      </c>
      <c r="E15" s="23">
        <v>51710</v>
      </c>
      <c r="F15" s="24">
        <f t="shared" si="0"/>
        <v>44.342494533293312</v>
      </c>
      <c r="H15" s="55"/>
    </row>
    <row r="16" spans="2:9" ht="17.25" customHeight="1" thickBot="1" x14ac:dyDescent="0.3">
      <c r="B16" s="144" t="s">
        <v>26</v>
      </c>
      <c r="C16" s="145"/>
      <c r="D16" s="75">
        <v>62056</v>
      </c>
      <c r="E16" s="75">
        <v>27752</v>
      </c>
      <c r="F16" s="76">
        <f t="shared" si="0"/>
        <v>44.720897254093082</v>
      </c>
      <c r="H16" s="55"/>
      <c r="I16" s="55"/>
    </row>
    <row r="17" spans="2:9" ht="16.5" thickTop="1" thickBot="1" x14ac:dyDescent="0.3">
      <c r="B17" s="146" t="s">
        <v>27</v>
      </c>
      <c r="C17" s="147"/>
      <c r="D17" s="25">
        <v>49043</v>
      </c>
      <c r="E17" s="25">
        <v>21618</v>
      </c>
      <c r="F17" s="26">
        <f t="shared" si="0"/>
        <v>44.079685174234854</v>
      </c>
    </row>
    <row r="18" spans="2:9" x14ac:dyDescent="0.25">
      <c r="B18" s="161"/>
      <c r="C18" s="27" t="s">
        <v>28</v>
      </c>
      <c r="D18" s="28">
        <v>1892</v>
      </c>
      <c r="E18" s="28">
        <v>588</v>
      </c>
      <c r="F18" s="29">
        <f t="shared" si="0"/>
        <v>31.078224101479918</v>
      </c>
    </row>
    <row r="19" spans="2:9" ht="15.75" thickBot="1" x14ac:dyDescent="0.3">
      <c r="B19" s="162"/>
      <c r="C19" s="30" t="s">
        <v>29</v>
      </c>
      <c r="D19" s="31">
        <v>4205</v>
      </c>
      <c r="E19" s="31">
        <v>1979</v>
      </c>
      <c r="F19" s="32">
        <f t="shared" si="0"/>
        <v>47.063020214030914</v>
      </c>
    </row>
    <row r="20" spans="2:9" ht="15.75" thickBot="1" x14ac:dyDescent="0.3">
      <c r="B20" s="163" t="s">
        <v>30</v>
      </c>
      <c r="C20" s="164"/>
      <c r="D20" s="33">
        <v>13013</v>
      </c>
      <c r="E20" s="33">
        <v>6134</v>
      </c>
      <c r="F20" s="34">
        <f t="shared" si="0"/>
        <v>47.137477906708675</v>
      </c>
    </row>
    <row r="21" spans="2:9" x14ac:dyDescent="0.25">
      <c r="B21" s="161"/>
      <c r="C21" s="27" t="s">
        <v>31</v>
      </c>
      <c r="D21" s="28">
        <v>4047</v>
      </c>
      <c r="E21" s="28">
        <v>1585</v>
      </c>
      <c r="F21" s="29">
        <f t="shared" si="0"/>
        <v>39.164813442055845</v>
      </c>
    </row>
    <row r="22" spans="2:9" x14ac:dyDescent="0.25">
      <c r="B22" s="162"/>
      <c r="C22" s="17" t="s">
        <v>32</v>
      </c>
      <c r="D22" s="18">
        <v>1641</v>
      </c>
      <c r="E22" s="18">
        <v>310</v>
      </c>
      <c r="F22" s="19">
        <f t="shared" si="0"/>
        <v>18.890920170627666</v>
      </c>
    </row>
    <row r="23" spans="2:9" x14ac:dyDescent="0.25">
      <c r="B23" s="162"/>
      <c r="C23" s="17" t="s">
        <v>33</v>
      </c>
      <c r="D23" s="18">
        <v>2179</v>
      </c>
      <c r="E23" s="18">
        <v>1123</v>
      </c>
      <c r="F23" s="19">
        <f t="shared" si="0"/>
        <v>51.53740247820101</v>
      </c>
      <c r="H23" s="55"/>
    </row>
    <row r="24" spans="2:9" x14ac:dyDescent="0.25">
      <c r="B24" s="162"/>
      <c r="C24" s="56" t="s">
        <v>66</v>
      </c>
      <c r="D24" s="57">
        <v>27</v>
      </c>
      <c r="E24" s="57">
        <v>27</v>
      </c>
      <c r="F24" s="58">
        <f t="shared" si="0"/>
        <v>100</v>
      </c>
      <c r="H24" s="55"/>
    </row>
    <row r="25" spans="2:9" x14ac:dyDescent="0.25">
      <c r="B25" s="162"/>
      <c r="C25" s="17" t="s">
        <v>34</v>
      </c>
      <c r="D25" s="18">
        <v>2753</v>
      </c>
      <c r="E25" s="18">
        <v>1102</v>
      </c>
      <c r="F25" s="19">
        <f t="shared" si="0"/>
        <v>40.02905920813658</v>
      </c>
    </row>
    <row r="26" spans="2:9" x14ac:dyDescent="0.25">
      <c r="B26" s="162"/>
      <c r="C26" s="56" t="s">
        <v>67</v>
      </c>
      <c r="D26" s="57">
        <v>1426</v>
      </c>
      <c r="E26" s="57">
        <v>1423</v>
      </c>
      <c r="F26" s="58">
        <f>SUM(E26/D26*100)</f>
        <v>99.789621318373065</v>
      </c>
    </row>
    <row r="27" spans="2:9" x14ac:dyDescent="0.25">
      <c r="B27" s="162"/>
      <c r="C27" s="56" t="s">
        <v>68</v>
      </c>
      <c r="D27" s="57">
        <v>61</v>
      </c>
      <c r="E27" s="57">
        <v>61</v>
      </c>
      <c r="F27" s="58">
        <f>SUM(E27/D27*100)</f>
        <v>100</v>
      </c>
    </row>
    <row r="28" spans="2:9" x14ac:dyDescent="0.25">
      <c r="B28" s="162"/>
      <c r="C28" s="35" t="s">
        <v>35</v>
      </c>
      <c r="D28" s="36">
        <v>0</v>
      </c>
      <c r="E28" s="36">
        <v>0</v>
      </c>
      <c r="F28" s="37" t="e">
        <f>SUM(E28/D28*100)</f>
        <v>#DIV/0!</v>
      </c>
      <c r="H28" s="55"/>
      <c r="I28" s="55"/>
    </row>
    <row r="29" spans="2:9" x14ac:dyDescent="0.25">
      <c r="B29" s="162"/>
      <c r="C29" s="35" t="s">
        <v>47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62"/>
      <c r="C30" s="35" t="s">
        <v>48</v>
      </c>
      <c r="D30" s="36">
        <v>0</v>
      </c>
      <c r="E30" s="36">
        <v>0</v>
      </c>
      <c r="F30" s="37" t="e">
        <f>SUM(E30/D30*100)</f>
        <v>#DIV/0!</v>
      </c>
    </row>
    <row r="31" spans="2:9" ht="28.5" customHeight="1" x14ac:dyDescent="0.25">
      <c r="B31" s="162"/>
      <c r="C31" s="69" t="s">
        <v>69</v>
      </c>
      <c r="D31" s="70">
        <v>127</v>
      </c>
      <c r="E31" s="71" t="s">
        <v>96</v>
      </c>
      <c r="F31" s="72" t="s">
        <v>61</v>
      </c>
    </row>
    <row r="32" spans="2:9" ht="15.75" thickBot="1" x14ac:dyDescent="0.3">
      <c r="B32" s="151"/>
      <c r="C32" s="20" t="s">
        <v>36</v>
      </c>
      <c r="D32" s="21">
        <v>779</v>
      </c>
      <c r="E32" s="21">
        <v>530</v>
      </c>
      <c r="F32" s="22">
        <f t="shared" ref="F32:F45" si="1">SUM(E32/D32*100)</f>
        <v>68.035943517329912</v>
      </c>
    </row>
    <row r="33" spans="2:9" ht="14.25" customHeight="1" thickTop="1" x14ac:dyDescent="0.25">
      <c r="B33" s="165" t="s">
        <v>73</v>
      </c>
      <c r="C33" s="166"/>
      <c r="D33" s="77">
        <v>1383</v>
      </c>
      <c r="E33" s="77">
        <v>697</v>
      </c>
      <c r="F33" s="78">
        <f t="shared" si="1"/>
        <v>50.397686189443235</v>
      </c>
    </row>
    <row r="34" spans="2:9" ht="15" customHeight="1" x14ac:dyDescent="0.25">
      <c r="B34" s="167" t="s">
        <v>71</v>
      </c>
      <c r="C34" s="168"/>
      <c r="D34" s="59">
        <v>244</v>
      </c>
      <c r="E34" s="59">
        <v>244</v>
      </c>
      <c r="F34" s="60">
        <f t="shared" si="1"/>
        <v>100</v>
      </c>
    </row>
    <row r="35" spans="2:9" ht="16.5" customHeight="1" x14ac:dyDescent="0.25">
      <c r="B35" s="159" t="s">
        <v>60</v>
      </c>
      <c r="C35" s="160"/>
      <c r="D35" s="79">
        <v>9190</v>
      </c>
      <c r="E35" s="79">
        <v>5949</v>
      </c>
      <c r="F35" s="80">
        <f t="shared" si="1"/>
        <v>64.733405875952116</v>
      </c>
    </row>
    <row r="36" spans="2:9" ht="16.5" customHeight="1" x14ac:dyDescent="0.25">
      <c r="B36" s="167" t="s">
        <v>72</v>
      </c>
      <c r="C36" s="168"/>
      <c r="D36" s="57">
        <v>21</v>
      </c>
      <c r="E36" s="57">
        <v>21</v>
      </c>
      <c r="F36" s="58">
        <f t="shared" si="1"/>
        <v>100</v>
      </c>
    </row>
    <row r="37" spans="2:9" ht="15.75" customHeight="1" thickBot="1" x14ac:dyDescent="0.3">
      <c r="B37" s="177" t="s">
        <v>52</v>
      </c>
      <c r="C37" s="178"/>
      <c r="D37" s="81">
        <v>0</v>
      </c>
      <c r="E37" s="81">
        <v>0</v>
      </c>
      <c r="F37" s="82" t="e">
        <f t="shared" si="1"/>
        <v>#DIV/0!</v>
      </c>
    </row>
    <row r="38" spans="2:9" ht="15" customHeight="1" thickTop="1" x14ac:dyDescent="0.25">
      <c r="B38" s="179" t="s">
        <v>37</v>
      </c>
      <c r="C38" s="180"/>
      <c r="D38" s="83">
        <v>738</v>
      </c>
      <c r="E38" s="83">
        <v>58</v>
      </c>
      <c r="F38" s="84">
        <f t="shared" si="1"/>
        <v>7.8590785907859075</v>
      </c>
    </row>
    <row r="39" spans="2:9" ht="17.25" customHeight="1" thickBot="1" x14ac:dyDescent="0.3">
      <c r="B39" s="181" t="s">
        <v>49</v>
      </c>
      <c r="C39" s="182"/>
      <c r="D39" s="38">
        <v>18</v>
      </c>
      <c r="E39" s="38">
        <v>0</v>
      </c>
      <c r="F39" s="39">
        <f t="shared" si="1"/>
        <v>0</v>
      </c>
    </row>
    <row r="40" spans="2:9" ht="16.5" customHeight="1" thickTop="1" thickBot="1" x14ac:dyDescent="0.3">
      <c r="B40" s="183" t="s">
        <v>38</v>
      </c>
      <c r="C40" s="184"/>
      <c r="D40" s="75">
        <v>0</v>
      </c>
      <c r="E40" s="75">
        <v>0</v>
      </c>
      <c r="F40" s="76" t="e">
        <f t="shared" si="1"/>
        <v>#DIV/0!</v>
      </c>
    </row>
    <row r="41" spans="2:9" ht="28.5" customHeight="1" thickTop="1" thickBot="1" x14ac:dyDescent="0.3">
      <c r="B41" s="187" t="s">
        <v>39</v>
      </c>
      <c r="C41" s="188"/>
      <c r="D41" s="40">
        <v>2557</v>
      </c>
      <c r="E41" s="40">
        <v>1354</v>
      </c>
      <c r="F41" s="41">
        <f t="shared" si="1"/>
        <v>52.952678920610083</v>
      </c>
      <c r="I41" s="55"/>
    </row>
    <row r="42" spans="2:9" ht="13.5" customHeight="1" thickBot="1" x14ac:dyDescent="0.3">
      <c r="B42" s="189" t="s">
        <v>40</v>
      </c>
      <c r="C42" s="190"/>
      <c r="D42" s="40">
        <v>0</v>
      </c>
      <c r="E42" s="40">
        <v>0</v>
      </c>
      <c r="F42" s="41" t="e">
        <f t="shared" si="1"/>
        <v>#DIV/0!</v>
      </c>
    </row>
    <row r="43" spans="2:9" ht="16.5" customHeight="1" thickBot="1" x14ac:dyDescent="0.3">
      <c r="B43" s="189" t="s">
        <v>41</v>
      </c>
      <c r="C43" s="190"/>
      <c r="D43" s="40">
        <v>19074</v>
      </c>
      <c r="E43" s="40">
        <v>8923</v>
      </c>
      <c r="F43" s="41">
        <f t="shared" si="1"/>
        <v>46.780958372653878</v>
      </c>
    </row>
    <row r="44" spans="2:9" ht="15.75" customHeight="1" thickBot="1" x14ac:dyDescent="0.3">
      <c r="B44" s="191" t="s">
        <v>42</v>
      </c>
      <c r="C44" s="192"/>
      <c r="D44" s="42">
        <v>9296</v>
      </c>
      <c r="E44" s="42">
        <v>4815</v>
      </c>
      <c r="F44" s="43">
        <f t="shared" si="1"/>
        <v>51.796471600688463</v>
      </c>
    </row>
    <row r="45" spans="2:9" ht="18.75" customHeight="1" thickTop="1" x14ac:dyDescent="0.25">
      <c r="B45" s="193" t="s">
        <v>43</v>
      </c>
      <c r="C45" s="194"/>
      <c r="D45" s="31">
        <v>488</v>
      </c>
      <c r="E45" s="31">
        <v>452</v>
      </c>
      <c r="F45" s="32">
        <f t="shared" si="1"/>
        <v>92.622950819672127</v>
      </c>
    </row>
    <row r="46" spans="2:9" ht="14.25" customHeight="1" x14ac:dyDescent="0.25">
      <c r="B46" s="171" t="s">
        <v>62</v>
      </c>
      <c r="C46" s="172"/>
      <c r="D46" s="61">
        <v>1434</v>
      </c>
      <c r="E46" s="63" t="s">
        <v>96</v>
      </c>
      <c r="F46" s="64" t="s">
        <v>61</v>
      </c>
    </row>
    <row r="47" spans="2:9" ht="13.5" customHeight="1" x14ac:dyDescent="0.25">
      <c r="B47" s="157" t="s">
        <v>44</v>
      </c>
      <c r="C47" s="158"/>
      <c r="D47" s="31">
        <v>515</v>
      </c>
      <c r="E47" s="31">
        <v>57</v>
      </c>
      <c r="F47" s="32">
        <f>SUM(E47/D47*100)</f>
        <v>11.067961165048544</v>
      </c>
    </row>
    <row r="48" spans="2:9" ht="15" customHeight="1" x14ac:dyDescent="0.25">
      <c r="B48" s="173" t="s">
        <v>63</v>
      </c>
      <c r="C48" s="174"/>
      <c r="D48" s="62">
        <v>852</v>
      </c>
      <c r="E48" s="73" t="s">
        <v>96</v>
      </c>
      <c r="F48" s="74" t="s">
        <v>61</v>
      </c>
    </row>
    <row r="49" spans="1:6" ht="13.5" customHeight="1" thickBot="1" x14ac:dyDescent="0.3">
      <c r="B49" s="175" t="s">
        <v>45</v>
      </c>
      <c r="C49" s="176"/>
      <c r="D49" s="15">
        <v>9032</v>
      </c>
      <c r="E49" s="15">
        <v>1653</v>
      </c>
      <c r="F49" s="16">
        <f>SUM(E49/D49*100)</f>
        <v>18.301594331266607</v>
      </c>
    </row>
    <row r="50" spans="1:6" ht="10.5" customHeight="1" thickTop="1" x14ac:dyDescent="0.25">
      <c r="C50" s="4"/>
      <c r="D50" s="4"/>
      <c r="E50" s="4"/>
      <c r="F50" s="4"/>
    </row>
    <row r="51" spans="1:6" ht="16.5" thickTop="1" thickBot="1" x14ac:dyDescent="0.3">
      <c r="B51" s="6" t="s">
        <v>56</v>
      </c>
    </row>
    <row r="52" spans="1:6" ht="15.75" thickBot="1" x14ac:dyDescent="0.3">
      <c r="B52" s="185" t="s">
        <v>75</v>
      </c>
      <c r="C52" s="186"/>
      <c r="D52" s="65">
        <f>SUM(D41:D44)</f>
        <v>30927</v>
      </c>
      <c r="E52" s="65">
        <f>SUM(E41:E44)</f>
        <v>15092</v>
      </c>
      <c r="F52" s="66">
        <f>SUM(E52/D52*100)</f>
        <v>48.798784233840983</v>
      </c>
    </row>
    <row r="53" spans="1:6" ht="15.75" thickBot="1" x14ac:dyDescent="0.3">
      <c r="B53" s="6" t="s">
        <v>64</v>
      </c>
    </row>
    <row r="54" spans="1:6" ht="15.75" thickBot="1" x14ac:dyDescent="0.3">
      <c r="B54" s="169" t="s">
        <v>65</v>
      </c>
      <c r="C54" s="170"/>
      <c r="D54" s="67">
        <f>SUM(D24,D26:D27,D34,D36)</f>
        <v>1779</v>
      </c>
      <c r="E54" s="67">
        <f>SUM(E24,E26:E27,E34,E36)</f>
        <v>1776</v>
      </c>
      <c r="F54" s="68">
        <f>SUM(E54/D54*100)</f>
        <v>99.831365935919052</v>
      </c>
    </row>
    <row r="55" spans="1:6" ht="15.75" thickBot="1" x14ac:dyDescent="0.3">
      <c r="B55" s="169" t="s">
        <v>74</v>
      </c>
      <c r="C55" s="170"/>
      <c r="D55" s="67">
        <f>SUM(D24,D26:D27)</f>
        <v>1514</v>
      </c>
      <c r="E55" s="67">
        <f>SUM(E24,E26:E27)</f>
        <v>1511</v>
      </c>
      <c r="F55" s="68">
        <f>SUM(E55/D55*100)</f>
        <v>99.801849405548211</v>
      </c>
    </row>
    <row r="56" spans="1:6" ht="13.5" customHeight="1" x14ac:dyDescent="0.25">
      <c r="A56" s="133"/>
      <c r="B56" s="132" t="s">
        <v>98</v>
      </c>
      <c r="C56" s="132"/>
    </row>
    <row r="57" spans="1:6" ht="14.25" customHeight="1" x14ac:dyDescent="0.25">
      <c r="A57" s="133"/>
      <c r="B57" s="131" t="s">
        <v>78</v>
      </c>
      <c r="C57" s="132" t="s">
        <v>83</v>
      </c>
    </row>
    <row r="58" spans="1:6" ht="13.5" customHeight="1" x14ac:dyDescent="0.25">
      <c r="A58" s="133"/>
      <c r="B58" s="131">
        <v>2</v>
      </c>
      <c r="C58" s="132" t="s">
        <v>81</v>
      </c>
    </row>
    <row r="59" spans="1:6" ht="12.75" customHeight="1" x14ac:dyDescent="0.25">
      <c r="A59" s="133"/>
      <c r="B59" s="131">
        <v>3</v>
      </c>
      <c r="C59" s="132" t="s">
        <v>82</v>
      </c>
    </row>
    <row r="60" spans="1:6" ht="13.5" customHeight="1" x14ac:dyDescent="0.25">
      <c r="A60" s="133"/>
      <c r="B60" s="131">
        <v>4</v>
      </c>
      <c r="C60" s="132" t="s">
        <v>57</v>
      </c>
    </row>
    <row r="61" spans="1:6" ht="15" customHeight="1" x14ac:dyDescent="0.25">
      <c r="A61" s="133"/>
      <c r="B61" s="131">
        <v>5</v>
      </c>
      <c r="C61" s="132" t="s">
        <v>58</v>
      </c>
    </row>
    <row r="62" spans="1:6" ht="12.75" customHeight="1" x14ac:dyDescent="0.25">
      <c r="A62" s="133"/>
      <c r="B62" s="132"/>
      <c r="C62" s="132" t="s">
        <v>93</v>
      </c>
    </row>
    <row r="63" spans="1:6" ht="12.75" customHeight="1" x14ac:dyDescent="0.25">
      <c r="A63" s="133"/>
      <c r="B63" s="132"/>
      <c r="C63" s="132" t="s">
        <v>94</v>
      </c>
    </row>
    <row r="64" spans="1:6" x14ac:dyDescent="0.25">
      <c r="B64" s="112"/>
      <c r="C64" s="4"/>
    </row>
    <row r="65" spans="3:3" x14ac:dyDescent="0.25">
      <c r="C65" s="4"/>
    </row>
  </sheetData>
  <mergeCells count="30"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  <mergeCell ref="B47:C47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horizontalCentered="1" verticalCentered="1"/>
  <pageMargins left="0" right="0" top="0" bottom="0" header="0" footer="0"/>
  <pageSetup paperSize="9" scale="78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F62"/>
  <sheetViews>
    <sheetView zoomScale="120" zoomScaleNormal="120" workbookViewId="0">
      <selection activeCell="B1" sqref="B1:F61"/>
    </sheetView>
  </sheetViews>
  <sheetFormatPr defaultRowHeight="15" x14ac:dyDescent="0.25"/>
  <cols>
    <col min="1" max="1" width="2.42578125" style="5" customWidth="1"/>
    <col min="2" max="2" width="3.28515625" style="5" customWidth="1"/>
    <col min="3" max="3" width="83.7109375" style="5" customWidth="1"/>
    <col min="4" max="4" width="17.42578125" style="5" customWidth="1"/>
    <col min="5" max="5" width="15" style="5" customWidth="1"/>
    <col min="6" max="6" width="10.7109375" style="5" customWidth="1"/>
    <col min="7" max="16384" width="9.140625" style="5"/>
  </cols>
  <sheetData>
    <row r="1" spans="2:6" x14ac:dyDescent="0.25">
      <c r="B1" s="6" t="s">
        <v>87</v>
      </c>
      <c r="C1" s="4"/>
      <c r="D1" s="4"/>
      <c r="E1" s="4"/>
      <c r="F1" s="4"/>
    </row>
    <row r="2" spans="2:6" ht="15.75" thickBot="1" x14ac:dyDescent="0.3">
      <c r="B2" s="6" t="s">
        <v>84</v>
      </c>
      <c r="C2" s="4"/>
      <c r="D2" s="4"/>
      <c r="E2" s="4"/>
      <c r="F2" s="4"/>
    </row>
    <row r="3" spans="2:6" ht="62.25" customHeight="1" thickTop="1" x14ac:dyDescent="0.25">
      <c r="B3" s="142" t="s">
        <v>13</v>
      </c>
      <c r="C3" s="143"/>
      <c r="D3" s="7" t="s">
        <v>85</v>
      </c>
      <c r="E3" s="44" t="s">
        <v>51</v>
      </c>
      <c r="F3" s="8" t="s">
        <v>46</v>
      </c>
    </row>
    <row r="4" spans="2:6" ht="18.75" customHeight="1" thickBot="1" x14ac:dyDescent="0.3">
      <c r="B4" s="148" t="s">
        <v>53</v>
      </c>
      <c r="C4" s="149"/>
      <c r="D4" s="9">
        <v>52280</v>
      </c>
      <c r="E4" s="9">
        <v>25263</v>
      </c>
      <c r="F4" s="10">
        <f t="shared" ref="F4:F28" si="0">SUM(E4/D4*100)</f>
        <v>48.322494261667941</v>
      </c>
    </row>
    <row r="5" spans="2:6" ht="15.75" thickTop="1" x14ac:dyDescent="0.25">
      <c r="B5" s="150"/>
      <c r="C5" s="11" t="s">
        <v>18</v>
      </c>
      <c r="D5" s="12">
        <v>9801</v>
      </c>
      <c r="E5" s="12">
        <v>7901</v>
      </c>
      <c r="F5" s="13">
        <f t="shared" si="0"/>
        <v>80.614223038465454</v>
      </c>
    </row>
    <row r="6" spans="2:6" ht="15.75" thickBot="1" x14ac:dyDescent="0.3">
      <c r="B6" s="151"/>
      <c r="C6" s="14" t="s">
        <v>19</v>
      </c>
      <c r="D6" s="15">
        <v>42479</v>
      </c>
      <c r="E6" s="15">
        <v>17362</v>
      </c>
      <c r="F6" s="16">
        <f t="shared" si="0"/>
        <v>40.871960262718048</v>
      </c>
    </row>
    <row r="7" spans="2:6" ht="15.75" customHeight="1" thickTop="1" x14ac:dyDescent="0.25">
      <c r="B7" s="152" t="s">
        <v>54</v>
      </c>
      <c r="C7" s="11" t="s">
        <v>20</v>
      </c>
      <c r="D7" s="12">
        <v>54</v>
      </c>
      <c r="E7" s="12">
        <v>20</v>
      </c>
      <c r="F7" s="13">
        <f t="shared" si="0"/>
        <v>37.037037037037038</v>
      </c>
    </row>
    <row r="8" spans="2:6" x14ac:dyDescent="0.25">
      <c r="B8" s="153"/>
      <c r="C8" s="17" t="s">
        <v>21</v>
      </c>
      <c r="D8" s="18">
        <v>195</v>
      </c>
      <c r="E8" s="18">
        <v>51</v>
      </c>
      <c r="F8" s="19">
        <f t="shared" si="0"/>
        <v>26.153846153846157</v>
      </c>
    </row>
    <row r="9" spans="2:6" x14ac:dyDescent="0.25">
      <c r="B9" s="153"/>
      <c r="C9" s="17" t="s">
        <v>22</v>
      </c>
      <c r="D9" s="18">
        <v>5253</v>
      </c>
      <c r="E9" s="18">
        <v>3110</v>
      </c>
      <c r="F9" s="19">
        <f t="shared" si="0"/>
        <v>59.204264229963833</v>
      </c>
    </row>
    <row r="10" spans="2:6" x14ac:dyDescent="0.25">
      <c r="B10" s="153"/>
      <c r="C10" s="17" t="s">
        <v>23</v>
      </c>
      <c r="D10" s="18">
        <v>1</v>
      </c>
      <c r="E10" s="18">
        <v>0</v>
      </c>
      <c r="F10" s="19">
        <f t="shared" si="0"/>
        <v>0</v>
      </c>
    </row>
    <row r="11" spans="2:6" x14ac:dyDescent="0.25">
      <c r="B11" s="153"/>
      <c r="C11" s="17" t="s">
        <v>24</v>
      </c>
      <c r="D11" s="18">
        <v>296</v>
      </c>
      <c r="E11" s="18">
        <v>120</v>
      </c>
      <c r="F11" s="19">
        <f t="shared" si="0"/>
        <v>40.54054054054054</v>
      </c>
    </row>
    <row r="12" spans="2:6" ht="15.75" thickBot="1" x14ac:dyDescent="0.3">
      <c r="B12" s="154"/>
      <c r="C12" s="20" t="s">
        <v>25</v>
      </c>
      <c r="D12" s="21">
        <v>301</v>
      </c>
      <c r="E12" s="21">
        <v>20</v>
      </c>
      <c r="F12" s="22">
        <f t="shared" si="0"/>
        <v>6.6445182724252501</v>
      </c>
    </row>
    <row r="13" spans="2:6" ht="22.5" customHeight="1" thickTop="1" x14ac:dyDescent="0.25">
      <c r="B13" s="155" t="s">
        <v>55</v>
      </c>
      <c r="C13" s="156"/>
      <c r="D13" s="23">
        <v>57020</v>
      </c>
      <c r="E13" s="23">
        <v>25635</v>
      </c>
      <c r="F13" s="24">
        <f t="shared" si="0"/>
        <v>44.957909505436689</v>
      </c>
    </row>
    <row r="14" spans="2:6" ht="21.75" customHeight="1" thickBot="1" x14ac:dyDescent="0.3">
      <c r="B14" s="144" t="s">
        <v>26</v>
      </c>
      <c r="C14" s="145"/>
      <c r="D14" s="75">
        <v>29591</v>
      </c>
      <c r="E14" s="75">
        <v>13468</v>
      </c>
      <c r="F14" s="76">
        <f t="shared" si="0"/>
        <v>45.513838667162318</v>
      </c>
    </row>
    <row r="15" spans="2:6" ht="16.5" customHeight="1" thickTop="1" thickBot="1" x14ac:dyDescent="0.3">
      <c r="B15" s="146" t="s">
        <v>27</v>
      </c>
      <c r="C15" s="147"/>
      <c r="D15" s="25">
        <v>23624</v>
      </c>
      <c r="E15" s="25">
        <v>10672</v>
      </c>
      <c r="F15" s="26">
        <f t="shared" si="0"/>
        <v>45.174398916356246</v>
      </c>
    </row>
    <row r="16" spans="2:6" x14ac:dyDescent="0.25">
      <c r="B16" s="161"/>
      <c r="C16" s="27" t="s">
        <v>28</v>
      </c>
      <c r="D16" s="28">
        <v>505</v>
      </c>
      <c r="E16" s="28">
        <v>146</v>
      </c>
      <c r="F16" s="29">
        <f t="shared" si="0"/>
        <v>28.910891089108908</v>
      </c>
    </row>
    <row r="17" spans="2:6" ht="15.75" thickBot="1" x14ac:dyDescent="0.3">
      <c r="B17" s="162"/>
      <c r="C17" s="30" t="s">
        <v>29</v>
      </c>
      <c r="D17" s="31">
        <v>1949</v>
      </c>
      <c r="E17" s="31">
        <v>919</v>
      </c>
      <c r="F17" s="32">
        <f t="shared" si="0"/>
        <v>47.152385838891739</v>
      </c>
    </row>
    <row r="18" spans="2:6" ht="15.75" customHeight="1" thickBot="1" x14ac:dyDescent="0.3">
      <c r="B18" s="163" t="s">
        <v>30</v>
      </c>
      <c r="C18" s="164"/>
      <c r="D18" s="33">
        <v>5967</v>
      </c>
      <c r="E18" s="33">
        <v>2796</v>
      </c>
      <c r="F18" s="34">
        <f t="shared" si="0"/>
        <v>46.857717445952737</v>
      </c>
    </row>
    <row r="19" spans="2:6" x14ac:dyDescent="0.25">
      <c r="B19" s="161"/>
      <c r="C19" s="27" t="s">
        <v>31</v>
      </c>
      <c r="D19" s="28">
        <v>2333</v>
      </c>
      <c r="E19" s="28">
        <v>920</v>
      </c>
      <c r="F19" s="29">
        <f t="shared" si="0"/>
        <v>39.434204886412346</v>
      </c>
    </row>
    <row r="20" spans="2:6" x14ac:dyDescent="0.25">
      <c r="B20" s="162"/>
      <c r="C20" s="17" t="s">
        <v>32</v>
      </c>
      <c r="D20" s="18">
        <v>825</v>
      </c>
      <c r="E20" s="18">
        <v>195</v>
      </c>
      <c r="F20" s="19">
        <f t="shared" si="0"/>
        <v>23.636363636363637</v>
      </c>
    </row>
    <row r="21" spans="2:6" x14ac:dyDescent="0.25">
      <c r="B21" s="162"/>
      <c r="C21" s="17" t="s">
        <v>33</v>
      </c>
      <c r="D21" s="18">
        <v>699</v>
      </c>
      <c r="E21" s="18">
        <v>382</v>
      </c>
      <c r="F21" s="19">
        <f t="shared" si="0"/>
        <v>54.649499284692418</v>
      </c>
    </row>
    <row r="22" spans="2:6" x14ac:dyDescent="0.25">
      <c r="B22" s="162"/>
      <c r="C22" s="56" t="s">
        <v>66</v>
      </c>
      <c r="D22" s="57">
        <v>11</v>
      </c>
      <c r="E22" s="57">
        <v>11</v>
      </c>
      <c r="F22" s="58">
        <f t="shared" si="0"/>
        <v>100</v>
      </c>
    </row>
    <row r="23" spans="2:6" x14ac:dyDescent="0.25">
      <c r="B23" s="162"/>
      <c r="C23" s="17" t="s">
        <v>34</v>
      </c>
      <c r="D23" s="18">
        <v>1001</v>
      </c>
      <c r="E23" s="18">
        <v>354</v>
      </c>
      <c r="F23" s="19">
        <f t="shared" si="0"/>
        <v>35.364635364635369</v>
      </c>
    </row>
    <row r="24" spans="2:6" ht="16.5" customHeight="1" x14ac:dyDescent="0.25">
      <c r="B24" s="162"/>
      <c r="C24" s="56" t="s">
        <v>67</v>
      </c>
      <c r="D24" s="57">
        <v>710</v>
      </c>
      <c r="E24" s="57">
        <v>709</v>
      </c>
      <c r="F24" s="58">
        <f t="shared" si="0"/>
        <v>99.859154929577471</v>
      </c>
    </row>
    <row r="25" spans="2:6" ht="15.75" customHeight="1" x14ac:dyDescent="0.25">
      <c r="B25" s="162"/>
      <c r="C25" s="56" t="s">
        <v>68</v>
      </c>
      <c r="D25" s="57">
        <v>35</v>
      </c>
      <c r="E25" s="57">
        <v>35</v>
      </c>
      <c r="F25" s="58">
        <f t="shared" si="0"/>
        <v>100</v>
      </c>
    </row>
    <row r="26" spans="2:6" x14ac:dyDescent="0.25">
      <c r="B26" s="162"/>
      <c r="C26" s="35" t="s">
        <v>35</v>
      </c>
      <c r="D26" s="36">
        <v>0</v>
      </c>
      <c r="E26" s="36">
        <v>0</v>
      </c>
      <c r="F26" s="37" t="e">
        <f t="shared" si="0"/>
        <v>#DIV/0!</v>
      </c>
    </row>
    <row r="27" spans="2:6" ht="17.25" customHeight="1" x14ac:dyDescent="0.25">
      <c r="B27" s="162"/>
      <c r="C27" s="35" t="s">
        <v>47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62"/>
      <c r="C28" s="35" t="s">
        <v>48</v>
      </c>
      <c r="D28" s="36">
        <v>0</v>
      </c>
      <c r="E28" s="36">
        <v>0</v>
      </c>
      <c r="F28" s="37" t="e">
        <f t="shared" si="0"/>
        <v>#DIV/0!</v>
      </c>
    </row>
    <row r="29" spans="2:6" ht="32.25" customHeight="1" x14ac:dyDescent="0.25">
      <c r="B29" s="162"/>
      <c r="C29" s="69" t="s">
        <v>69</v>
      </c>
      <c r="D29" s="70">
        <v>45</v>
      </c>
      <c r="E29" s="71" t="s">
        <v>96</v>
      </c>
      <c r="F29" s="72" t="s">
        <v>61</v>
      </c>
    </row>
    <row r="30" spans="2:6" ht="18.75" customHeight="1" thickBot="1" x14ac:dyDescent="0.3">
      <c r="B30" s="151"/>
      <c r="C30" s="20" t="s">
        <v>36</v>
      </c>
      <c r="D30" s="21">
        <v>319</v>
      </c>
      <c r="E30" s="21">
        <v>201</v>
      </c>
      <c r="F30" s="22">
        <f t="shared" ref="F30:F43" si="1">SUM(E30/D30*100)</f>
        <v>63.009404388714728</v>
      </c>
    </row>
    <row r="31" spans="2:6" ht="16.5" customHeight="1" thickTop="1" x14ac:dyDescent="0.25">
      <c r="B31" s="165" t="s">
        <v>73</v>
      </c>
      <c r="C31" s="166"/>
      <c r="D31" s="77">
        <v>295</v>
      </c>
      <c r="E31" s="77">
        <v>121</v>
      </c>
      <c r="F31" s="78">
        <f t="shared" si="1"/>
        <v>41.016949152542367</v>
      </c>
    </row>
    <row r="32" spans="2:6" ht="17.25" customHeight="1" x14ac:dyDescent="0.25">
      <c r="B32" s="167" t="s">
        <v>71</v>
      </c>
      <c r="C32" s="168"/>
      <c r="D32" s="59">
        <v>31</v>
      </c>
      <c r="E32" s="59">
        <v>31</v>
      </c>
      <c r="F32" s="60">
        <f t="shared" si="1"/>
        <v>100</v>
      </c>
    </row>
    <row r="33" spans="2:6" ht="18" customHeight="1" x14ac:dyDescent="0.25">
      <c r="B33" s="159" t="s">
        <v>60</v>
      </c>
      <c r="C33" s="160"/>
      <c r="D33" s="79">
        <v>6333</v>
      </c>
      <c r="E33" s="79">
        <v>4047</v>
      </c>
      <c r="F33" s="80">
        <f t="shared" si="1"/>
        <v>63.903363334912363</v>
      </c>
    </row>
    <row r="34" spans="2:6" ht="19.5" customHeight="1" x14ac:dyDescent="0.25">
      <c r="B34" s="167" t="s">
        <v>72</v>
      </c>
      <c r="C34" s="168"/>
      <c r="D34" s="57">
        <v>12</v>
      </c>
      <c r="E34" s="57">
        <v>12</v>
      </c>
      <c r="F34" s="58">
        <f t="shared" si="1"/>
        <v>100</v>
      </c>
    </row>
    <row r="35" spans="2:6" ht="18" customHeight="1" thickBot="1" x14ac:dyDescent="0.3">
      <c r="B35" s="177" t="s">
        <v>52</v>
      </c>
      <c r="C35" s="178"/>
      <c r="D35" s="81">
        <v>0</v>
      </c>
      <c r="E35" s="81">
        <v>0</v>
      </c>
      <c r="F35" s="82" t="e">
        <f t="shared" si="1"/>
        <v>#DIV/0!</v>
      </c>
    </row>
    <row r="36" spans="2:6" ht="17.25" customHeight="1" thickTop="1" x14ac:dyDescent="0.25">
      <c r="B36" s="179" t="s">
        <v>37</v>
      </c>
      <c r="C36" s="180"/>
      <c r="D36" s="83">
        <v>344</v>
      </c>
      <c r="E36" s="83">
        <v>33</v>
      </c>
      <c r="F36" s="84">
        <f t="shared" si="1"/>
        <v>9.5930232558139537</v>
      </c>
    </row>
    <row r="37" spans="2:6" ht="18" customHeight="1" thickBot="1" x14ac:dyDescent="0.3">
      <c r="B37" s="181" t="s">
        <v>49</v>
      </c>
      <c r="C37" s="182"/>
      <c r="D37" s="38">
        <v>9</v>
      </c>
      <c r="E37" s="38">
        <v>0</v>
      </c>
      <c r="F37" s="39">
        <f t="shared" si="1"/>
        <v>0</v>
      </c>
    </row>
    <row r="38" spans="2:6" ht="16.5" customHeight="1" thickTop="1" thickBot="1" x14ac:dyDescent="0.3">
      <c r="B38" s="183" t="s">
        <v>38</v>
      </c>
      <c r="C38" s="184"/>
      <c r="D38" s="75">
        <v>0</v>
      </c>
      <c r="E38" s="75">
        <v>0</v>
      </c>
      <c r="F38" s="76" t="e">
        <f t="shared" si="1"/>
        <v>#DIV/0!</v>
      </c>
    </row>
    <row r="39" spans="2:6" ht="32.25" customHeight="1" thickTop="1" thickBot="1" x14ac:dyDescent="0.3">
      <c r="B39" s="187" t="s">
        <v>39</v>
      </c>
      <c r="C39" s="188"/>
      <c r="D39" s="40">
        <v>878</v>
      </c>
      <c r="E39" s="40">
        <v>503</v>
      </c>
      <c r="F39" s="41">
        <f t="shared" si="1"/>
        <v>57.289293849658321</v>
      </c>
    </row>
    <row r="40" spans="2:6" ht="15.75" customHeight="1" thickBot="1" x14ac:dyDescent="0.3">
      <c r="B40" s="189" t="s">
        <v>40</v>
      </c>
      <c r="C40" s="190"/>
      <c r="D40" s="40">
        <v>0</v>
      </c>
      <c r="E40" s="40">
        <v>0</v>
      </c>
      <c r="F40" s="41" t="e">
        <f t="shared" si="1"/>
        <v>#DIV/0!</v>
      </c>
    </row>
    <row r="41" spans="2:6" ht="15.75" customHeight="1" thickBot="1" x14ac:dyDescent="0.3">
      <c r="B41" s="189" t="s">
        <v>41</v>
      </c>
      <c r="C41" s="190"/>
      <c r="D41" s="40">
        <v>6955</v>
      </c>
      <c r="E41" s="40">
        <v>3346</v>
      </c>
      <c r="F41" s="41">
        <f t="shared" si="1"/>
        <v>48.109273903666427</v>
      </c>
    </row>
    <row r="42" spans="2:6" ht="15.75" customHeight="1" thickBot="1" x14ac:dyDescent="0.3">
      <c r="B42" s="191" t="s">
        <v>42</v>
      </c>
      <c r="C42" s="192"/>
      <c r="D42" s="42">
        <v>5725</v>
      </c>
      <c r="E42" s="42">
        <v>2892</v>
      </c>
      <c r="F42" s="43">
        <f t="shared" si="1"/>
        <v>50.515283842794759</v>
      </c>
    </row>
    <row r="43" spans="2:6" ht="15.75" customHeight="1" thickTop="1" x14ac:dyDescent="0.25">
      <c r="B43" s="193" t="s">
        <v>43</v>
      </c>
      <c r="C43" s="194"/>
      <c r="D43" s="31">
        <v>298</v>
      </c>
      <c r="E43" s="31">
        <v>269</v>
      </c>
      <c r="F43" s="32">
        <f t="shared" si="1"/>
        <v>90.268456375838923</v>
      </c>
    </row>
    <row r="44" spans="2:6" ht="15" customHeight="1" x14ac:dyDescent="0.25">
      <c r="B44" s="171" t="s">
        <v>62</v>
      </c>
      <c r="C44" s="172"/>
      <c r="D44" s="61">
        <v>787</v>
      </c>
      <c r="E44" s="63" t="s">
        <v>96</v>
      </c>
      <c r="F44" s="64" t="s">
        <v>61</v>
      </c>
    </row>
    <row r="45" spans="2:6" ht="15" customHeight="1" x14ac:dyDescent="0.25">
      <c r="B45" s="157" t="s">
        <v>44</v>
      </c>
      <c r="C45" s="158"/>
      <c r="D45" s="31">
        <v>189</v>
      </c>
      <c r="E45" s="31">
        <v>24</v>
      </c>
      <c r="F45" s="32">
        <f>SUM(E45/D45*100)</f>
        <v>12.698412698412698</v>
      </c>
    </row>
    <row r="46" spans="2:6" ht="15" customHeight="1" x14ac:dyDescent="0.25">
      <c r="B46" s="173" t="s">
        <v>63</v>
      </c>
      <c r="C46" s="174"/>
      <c r="D46" s="62">
        <v>456</v>
      </c>
      <c r="E46" s="73" t="s">
        <v>96</v>
      </c>
      <c r="F46" s="74" t="s">
        <v>61</v>
      </c>
    </row>
    <row r="47" spans="2:6" ht="15.75" customHeight="1" thickBot="1" x14ac:dyDescent="0.3">
      <c r="B47" s="175" t="s">
        <v>45</v>
      </c>
      <c r="C47" s="176"/>
      <c r="D47" s="15">
        <v>5169</v>
      </c>
      <c r="E47" s="15">
        <v>932</v>
      </c>
      <c r="F47" s="16">
        <f>SUM(E47/D47*100)</f>
        <v>18.030566840781585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56</v>
      </c>
    </row>
    <row r="50" spans="2:6" ht="15.75" thickBot="1" x14ac:dyDescent="0.3">
      <c r="B50" s="185" t="s">
        <v>75</v>
      </c>
      <c r="C50" s="186"/>
      <c r="D50" s="65">
        <f>SUM(D39:D42)</f>
        <v>13558</v>
      </c>
      <c r="E50" s="65">
        <f>SUM(E39:E42)</f>
        <v>6741</v>
      </c>
      <c r="F50" s="66">
        <f>SUM(E50/D50*100)</f>
        <v>49.719722672960614</v>
      </c>
    </row>
    <row r="51" spans="2:6" ht="15.75" thickBot="1" x14ac:dyDescent="0.3">
      <c r="B51" s="6" t="s">
        <v>64</v>
      </c>
    </row>
    <row r="52" spans="2:6" ht="15.75" customHeight="1" thickBot="1" x14ac:dyDescent="0.3">
      <c r="B52" s="169" t="s">
        <v>65</v>
      </c>
      <c r="C52" s="170"/>
      <c r="D52" s="67">
        <f>SUM(D22,D24:D25,D32,D34)</f>
        <v>799</v>
      </c>
      <c r="E52" s="67">
        <f>SUM(E22,E24:E25,E32,E34)</f>
        <v>798</v>
      </c>
      <c r="F52" s="68">
        <f>SUM(E52/D52*100)</f>
        <v>99.874843554443046</v>
      </c>
    </row>
    <row r="53" spans="2:6" ht="15.75" customHeight="1" thickBot="1" x14ac:dyDescent="0.3">
      <c r="B53" s="169" t="s">
        <v>74</v>
      </c>
      <c r="C53" s="170"/>
      <c r="D53" s="67">
        <f>SUM(D22,D24:D25)</f>
        <v>756</v>
      </c>
      <c r="E53" s="67">
        <f>SUM(E22,E24:E25)</f>
        <v>755</v>
      </c>
      <c r="F53" s="68">
        <f>SUM(E53/D53*100)</f>
        <v>99.867724867724874</v>
      </c>
    </row>
    <row r="54" spans="2:6" x14ac:dyDescent="0.25">
      <c r="B54" s="129" t="str">
        <f>T('b.ogół. do 30 r.ż.'!B56)</f>
        <v>* Liczby zawarte w zestawieniu dotyczą 2019 r.</v>
      </c>
      <c r="C54" s="129"/>
    </row>
    <row r="55" spans="2:6" x14ac:dyDescent="0.25">
      <c r="B55" s="131" t="s">
        <v>78</v>
      </c>
      <c r="C55" s="129" t="s">
        <v>70</v>
      </c>
    </row>
    <row r="56" spans="2:6" x14ac:dyDescent="0.25">
      <c r="B56" s="131">
        <v>2</v>
      </c>
      <c r="C56" s="129" t="s">
        <v>81</v>
      </c>
    </row>
    <row r="57" spans="2:6" x14ac:dyDescent="0.25">
      <c r="B57" s="131">
        <v>3</v>
      </c>
      <c r="C57" s="129" t="s">
        <v>82</v>
      </c>
    </row>
    <row r="58" spans="2:6" x14ac:dyDescent="0.25">
      <c r="B58" s="131">
        <v>4</v>
      </c>
      <c r="C58" s="129" t="s">
        <v>57</v>
      </c>
    </row>
    <row r="59" spans="2:6" x14ac:dyDescent="0.25">
      <c r="B59" s="131">
        <v>5</v>
      </c>
      <c r="C59" s="129" t="s">
        <v>58</v>
      </c>
    </row>
    <row r="60" spans="2:6" x14ac:dyDescent="0.25">
      <c r="B60" s="129"/>
      <c r="C60" s="132" t="s">
        <v>93</v>
      </c>
    </row>
    <row r="61" spans="2:6" x14ac:dyDescent="0.25">
      <c r="B61" s="129"/>
      <c r="C61" s="132" t="s">
        <v>94</v>
      </c>
    </row>
    <row r="62" spans="2:6" x14ac:dyDescent="0.25">
      <c r="B62" s="112"/>
    </row>
  </sheetData>
  <mergeCells count="30"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  <mergeCell ref="B13:C13"/>
    <mergeCell ref="B14:C14"/>
    <mergeCell ref="B18:C18"/>
    <mergeCell ref="B19:B30"/>
    <mergeCell ref="B41:C41"/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</mergeCells>
  <printOptions horizontalCentered="1" vertic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3"/>
  <sheetViews>
    <sheetView zoomScale="120" zoomScaleNormal="120" workbookViewId="0">
      <selection activeCell="B1" sqref="B1:G62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9" width="9.42578125" style="3" bestFit="1" customWidth="1"/>
    <col min="10" max="16384" width="9.140625" style="3"/>
  </cols>
  <sheetData>
    <row r="1" spans="2:9" ht="13.5" thickBot="1" x14ac:dyDescent="0.25">
      <c r="B1" s="45" t="s">
        <v>59</v>
      </c>
      <c r="C1" s="4"/>
      <c r="D1" s="4"/>
      <c r="E1" s="4"/>
      <c r="F1" s="4"/>
      <c r="G1" s="4"/>
    </row>
    <row r="2" spans="2:9" ht="13.5" thickTop="1" x14ac:dyDescent="0.2">
      <c r="B2" s="199" t="s">
        <v>13</v>
      </c>
      <c r="C2" s="200"/>
      <c r="D2" s="195" t="s">
        <v>14</v>
      </c>
      <c r="E2" s="200"/>
      <c r="F2" s="195" t="s">
        <v>16</v>
      </c>
      <c r="G2" s="196"/>
    </row>
    <row r="3" spans="2:9" ht="13.5" thickBot="1" x14ac:dyDescent="0.25">
      <c r="B3" s="201"/>
      <c r="C3" s="202"/>
      <c r="D3" s="197" t="s">
        <v>15</v>
      </c>
      <c r="E3" s="205"/>
      <c r="F3" s="197" t="s">
        <v>17</v>
      </c>
      <c r="G3" s="198"/>
    </row>
    <row r="4" spans="2:9" ht="13.5" thickBot="1" x14ac:dyDescent="0.25">
      <c r="B4" s="203"/>
      <c r="C4" s="204"/>
      <c r="D4" s="46" t="s">
        <v>9</v>
      </c>
      <c r="E4" s="46" t="s">
        <v>10</v>
      </c>
      <c r="F4" s="46" t="s">
        <v>9</v>
      </c>
      <c r="G4" s="47" t="s">
        <v>10</v>
      </c>
    </row>
    <row r="5" spans="2:9" ht="17.25" customHeight="1" thickTop="1" thickBot="1" x14ac:dyDescent="0.25">
      <c r="B5" s="148" t="s">
        <v>53</v>
      </c>
      <c r="C5" s="149"/>
      <c r="D5" s="9">
        <f>SUM('b.ogół. do 30 r.ż.'!E6)</f>
        <v>51285</v>
      </c>
      <c r="E5" s="9">
        <f>SUM('w tym K'!E4)</f>
        <v>25263</v>
      </c>
      <c r="F5" s="87">
        <v>30392</v>
      </c>
      <c r="G5" s="87">
        <v>14655</v>
      </c>
      <c r="I5" s="130"/>
    </row>
    <row r="6" spans="2:9" ht="13.5" thickTop="1" x14ac:dyDescent="0.2">
      <c r="B6" s="150"/>
      <c r="C6" s="11" t="s">
        <v>18</v>
      </c>
      <c r="D6" s="12">
        <f>SUM('b.ogół. do 30 r.ż.'!E7)</f>
        <v>15338</v>
      </c>
      <c r="E6" s="12">
        <f>SUM('w tym K'!E5)</f>
        <v>7901</v>
      </c>
      <c r="F6" s="48">
        <v>12097</v>
      </c>
      <c r="G6" s="48">
        <v>6014</v>
      </c>
    </row>
    <row r="7" spans="2:9" ht="13.5" thickBot="1" x14ac:dyDescent="0.25">
      <c r="B7" s="151"/>
      <c r="C7" s="14" t="s">
        <v>19</v>
      </c>
      <c r="D7" s="15">
        <f>SUM('b.ogół. do 30 r.ż.'!E8)</f>
        <v>35947</v>
      </c>
      <c r="E7" s="15">
        <f>SUM('w tym K'!E6)</f>
        <v>17362</v>
      </c>
      <c r="F7" s="49">
        <v>18295</v>
      </c>
      <c r="G7" s="49">
        <v>8641</v>
      </c>
    </row>
    <row r="8" spans="2:9" ht="13.5" customHeight="1" thickTop="1" x14ac:dyDescent="0.2">
      <c r="B8" s="152" t="s">
        <v>54</v>
      </c>
      <c r="C8" s="11" t="s">
        <v>20</v>
      </c>
      <c r="D8" s="12">
        <f>SUM('b.ogół. do 30 r.ż.'!E9)</f>
        <v>38</v>
      </c>
      <c r="E8" s="12">
        <f>SUM('w tym K'!E7)</f>
        <v>20</v>
      </c>
      <c r="F8" s="48">
        <v>22</v>
      </c>
      <c r="G8" s="48">
        <v>10</v>
      </c>
    </row>
    <row r="9" spans="2:9" x14ac:dyDescent="0.2">
      <c r="B9" s="153"/>
      <c r="C9" s="17" t="s">
        <v>21</v>
      </c>
      <c r="D9" s="18">
        <f>SUM('b.ogół. do 30 r.ż.'!E10)</f>
        <v>87</v>
      </c>
      <c r="E9" s="18">
        <f>SUM('w tym K'!E8)</f>
        <v>51</v>
      </c>
      <c r="F9" s="50">
        <v>35</v>
      </c>
      <c r="G9" s="50">
        <v>19</v>
      </c>
    </row>
    <row r="10" spans="2:9" x14ac:dyDescent="0.2">
      <c r="B10" s="153"/>
      <c r="C10" s="17" t="s">
        <v>22</v>
      </c>
      <c r="D10" s="18">
        <f>SUM('b.ogół. do 30 r.ż.'!E11)</f>
        <v>4570</v>
      </c>
      <c r="E10" s="18">
        <f>SUM('w tym K'!E9)</f>
        <v>3110</v>
      </c>
      <c r="F10" s="50">
        <v>2728</v>
      </c>
      <c r="G10" s="50">
        <v>1788</v>
      </c>
    </row>
    <row r="11" spans="2:9" x14ac:dyDescent="0.2">
      <c r="B11" s="153"/>
      <c r="C11" s="17" t="s">
        <v>23</v>
      </c>
      <c r="D11" s="18">
        <f>SUM('b.ogół. do 30 r.ż.'!E12)</f>
        <v>0</v>
      </c>
      <c r="E11" s="18">
        <f>SUM('w tym K'!E10)</f>
        <v>0</v>
      </c>
      <c r="F11" s="50">
        <v>0</v>
      </c>
      <c r="G11" s="50">
        <v>0</v>
      </c>
    </row>
    <row r="12" spans="2:9" x14ac:dyDescent="0.2">
      <c r="B12" s="153"/>
      <c r="C12" s="17" t="s">
        <v>24</v>
      </c>
      <c r="D12" s="18">
        <f>SUM('b.ogół. do 30 r.ż.'!E13)</f>
        <v>688</v>
      </c>
      <c r="E12" s="18">
        <f>SUM('w tym K'!E11)</f>
        <v>120</v>
      </c>
      <c r="F12" s="50">
        <v>361</v>
      </c>
      <c r="G12" s="50">
        <v>44</v>
      </c>
    </row>
    <row r="13" spans="2:9" ht="13.5" thickBot="1" x14ac:dyDescent="0.25">
      <c r="B13" s="154"/>
      <c r="C13" s="20" t="s">
        <v>25</v>
      </c>
      <c r="D13" s="21">
        <f>SUM('b.ogół. do 30 r.ż.'!E14)</f>
        <v>35</v>
      </c>
      <c r="E13" s="21">
        <f>SUM('w tym K'!E12)</f>
        <v>20</v>
      </c>
      <c r="F13" s="53">
        <v>10</v>
      </c>
      <c r="G13" s="53">
        <v>4</v>
      </c>
    </row>
    <row r="14" spans="2:9" ht="20.25" customHeight="1" thickTop="1" x14ac:dyDescent="0.2">
      <c r="B14" s="155" t="s">
        <v>55</v>
      </c>
      <c r="C14" s="156"/>
      <c r="D14" s="23">
        <f>SUM('b.ogół. do 30 r.ż.'!E15)</f>
        <v>51710</v>
      </c>
      <c r="E14" s="23">
        <f>SUM('w tym K'!E13)</f>
        <v>25635</v>
      </c>
      <c r="F14" s="88">
        <v>29394</v>
      </c>
      <c r="G14" s="88">
        <v>14116</v>
      </c>
    </row>
    <row r="15" spans="2:9" ht="14.25" customHeight="1" thickBot="1" x14ac:dyDescent="0.25">
      <c r="B15" s="144" t="s">
        <v>26</v>
      </c>
      <c r="C15" s="145"/>
      <c r="D15" s="75">
        <f>SUM('b.ogół. do 30 r.ż.'!E16)</f>
        <v>27752</v>
      </c>
      <c r="E15" s="75">
        <f>SUM('w tym K'!E14)</f>
        <v>13468</v>
      </c>
      <c r="F15" s="89">
        <v>14440</v>
      </c>
      <c r="G15" s="89">
        <v>6716</v>
      </c>
    </row>
    <row r="16" spans="2:9" ht="14.25" customHeight="1" thickTop="1" thickBot="1" x14ac:dyDescent="0.25">
      <c r="B16" s="146" t="s">
        <v>27</v>
      </c>
      <c r="C16" s="147"/>
      <c r="D16" s="25">
        <f>SUM('b.ogół. do 30 r.ż.'!E17)</f>
        <v>21618</v>
      </c>
      <c r="E16" s="25">
        <f>SUM('w tym K'!E15)</f>
        <v>10672</v>
      </c>
      <c r="F16" s="51">
        <v>11575</v>
      </c>
      <c r="G16" s="51">
        <v>5491</v>
      </c>
    </row>
    <row r="17" spans="2:7" x14ac:dyDescent="0.2">
      <c r="B17" s="161"/>
      <c r="C17" s="27" t="s">
        <v>28</v>
      </c>
      <c r="D17" s="28">
        <f>SUM('b.ogół. do 30 r.ż.'!E18)</f>
        <v>588</v>
      </c>
      <c r="E17" s="28">
        <f>SUM('w tym K'!E16)</f>
        <v>146</v>
      </c>
      <c r="F17" s="52">
        <v>230</v>
      </c>
      <c r="G17" s="52">
        <v>43</v>
      </c>
    </row>
    <row r="18" spans="2:7" ht="13.5" thickBot="1" x14ac:dyDescent="0.25">
      <c r="B18" s="162"/>
      <c r="C18" s="30" t="s">
        <v>29</v>
      </c>
      <c r="D18" s="31">
        <f>SUM('b.ogół. do 30 r.ż.'!E19)</f>
        <v>1979</v>
      </c>
      <c r="E18" s="31">
        <f>SUM('w tym K'!E17)</f>
        <v>919</v>
      </c>
      <c r="F18" s="90">
        <v>1145</v>
      </c>
      <c r="G18" s="90">
        <v>523</v>
      </c>
    </row>
    <row r="19" spans="2:7" ht="13.5" customHeight="1" thickBot="1" x14ac:dyDescent="0.25">
      <c r="B19" s="163" t="s">
        <v>30</v>
      </c>
      <c r="C19" s="164"/>
      <c r="D19" s="33">
        <f>SUM('b.ogół. do 30 r.ż.'!E20)</f>
        <v>6134</v>
      </c>
      <c r="E19" s="33">
        <f>SUM('w tym K'!E18)</f>
        <v>2796</v>
      </c>
      <c r="F19" s="91">
        <v>2865</v>
      </c>
      <c r="G19" s="91">
        <v>1225</v>
      </c>
    </row>
    <row r="20" spans="2:7" x14ac:dyDescent="0.2">
      <c r="B20" s="161"/>
      <c r="C20" s="27" t="s">
        <v>31</v>
      </c>
      <c r="D20" s="28">
        <f>SUM('b.ogół. do 30 r.ż.'!E21)</f>
        <v>1585</v>
      </c>
      <c r="E20" s="28">
        <f>SUM('w tym K'!E19)</f>
        <v>920</v>
      </c>
      <c r="F20" s="52">
        <v>750</v>
      </c>
      <c r="G20" s="52">
        <v>404</v>
      </c>
    </row>
    <row r="21" spans="2:7" x14ac:dyDescent="0.2">
      <c r="B21" s="162"/>
      <c r="C21" s="17" t="s">
        <v>32</v>
      </c>
      <c r="D21" s="18">
        <f>SUM('b.ogół. do 30 r.ż.'!E22)</f>
        <v>310</v>
      </c>
      <c r="E21" s="18">
        <f>SUM('w tym K'!E20)</f>
        <v>195</v>
      </c>
      <c r="F21" s="50">
        <v>111</v>
      </c>
      <c r="G21" s="50">
        <v>63</v>
      </c>
    </row>
    <row r="22" spans="2:7" x14ac:dyDescent="0.2">
      <c r="B22" s="162"/>
      <c r="C22" s="17" t="s">
        <v>33</v>
      </c>
      <c r="D22" s="18">
        <f>SUM('b.ogół. do 30 r.ż.'!E23)</f>
        <v>1123</v>
      </c>
      <c r="E22" s="18">
        <f>SUM('w tym K'!E21)</f>
        <v>382</v>
      </c>
      <c r="F22" s="50">
        <v>405</v>
      </c>
      <c r="G22" s="50">
        <v>123</v>
      </c>
    </row>
    <row r="23" spans="2:7" ht="13.5" x14ac:dyDescent="0.2">
      <c r="B23" s="162"/>
      <c r="C23" s="56" t="s">
        <v>66</v>
      </c>
      <c r="D23" s="57">
        <f>SUM('b.ogół. do 30 r.ż.'!E24)</f>
        <v>27</v>
      </c>
      <c r="E23" s="57">
        <f>SUM('w tym K'!E22)</f>
        <v>11</v>
      </c>
      <c r="F23" s="92">
        <v>8</v>
      </c>
      <c r="G23" s="92">
        <v>2</v>
      </c>
    </row>
    <row r="24" spans="2:7" x14ac:dyDescent="0.2">
      <c r="B24" s="162"/>
      <c r="C24" s="17" t="s">
        <v>34</v>
      </c>
      <c r="D24" s="18">
        <f>SUM('b.ogół. do 30 r.ż.'!E25)</f>
        <v>1102</v>
      </c>
      <c r="E24" s="18">
        <f>SUM('w tym K'!E23)</f>
        <v>354</v>
      </c>
      <c r="F24" s="50">
        <v>625</v>
      </c>
      <c r="G24" s="50">
        <v>190</v>
      </c>
    </row>
    <row r="25" spans="2:7" ht="13.5" x14ac:dyDescent="0.2">
      <c r="B25" s="162"/>
      <c r="C25" s="56" t="s">
        <v>67</v>
      </c>
      <c r="D25" s="57">
        <f>SUM('b.ogół. do 30 r.ż.'!E26)</f>
        <v>1423</v>
      </c>
      <c r="E25" s="57">
        <f>SUM('w tym K'!E24)</f>
        <v>709</v>
      </c>
      <c r="F25" s="92">
        <v>612</v>
      </c>
      <c r="G25" s="92">
        <v>311</v>
      </c>
    </row>
    <row r="26" spans="2:7" ht="12.75" customHeight="1" x14ac:dyDescent="0.2">
      <c r="B26" s="162"/>
      <c r="C26" s="56" t="s">
        <v>68</v>
      </c>
      <c r="D26" s="57">
        <f>SUM('b.ogół. do 30 r.ż.'!E27)</f>
        <v>61</v>
      </c>
      <c r="E26" s="57">
        <f>SUM('w tym K'!E25)</f>
        <v>35</v>
      </c>
      <c r="F26" s="92">
        <v>26</v>
      </c>
      <c r="G26" s="92">
        <v>17</v>
      </c>
    </row>
    <row r="27" spans="2:7" x14ac:dyDescent="0.2">
      <c r="B27" s="162"/>
      <c r="C27" s="35" t="s">
        <v>35</v>
      </c>
      <c r="D27" s="36">
        <f>SUM('b.ogół. do 30 r.ż.'!E28)</f>
        <v>0</v>
      </c>
      <c r="E27" s="36">
        <f>SUM('w tym K'!E26)</f>
        <v>0</v>
      </c>
      <c r="F27" s="93">
        <v>0</v>
      </c>
      <c r="G27" s="93">
        <v>0</v>
      </c>
    </row>
    <row r="28" spans="2:7" ht="16.5" customHeight="1" x14ac:dyDescent="0.2">
      <c r="B28" s="162"/>
      <c r="C28" s="35" t="s">
        <v>47</v>
      </c>
      <c r="D28" s="36">
        <f>SUM('b.ogół. do 30 r.ż.'!E29)</f>
        <v>0</v>
      </c>
      <c r="E28" s="36">
        <f>SUM('w tym K'!E27)</f>
        <v>0</v>
      </c>
      <c r="F28" s="93">
        <v>0</v>
      </c>
      <c r="G28" s="93">
        <v>0</v>
      </c>
    </row>
    <row r="29" spans="2:7" ht="15.75" customHeight="1" x14ac:dyDescent="0.2">
      <c r="B29" s="162"/>
      <c r="C29" s="35" t="s">
        <v>48</v>
      </c>
      <c r="D29" s="36">
        <f>SUM('b.ogół. do 30 r.ż.'!E30)</f>
        <v>0</v>
      </c>
      <c r="E29" s="36">
        <f>SUM('w tym K'!E28)</f>
        <v>0</v>
      </c>
      <c r="F29" s="93">
        <v>0</v>
      </c>
      <c r="G29" s="93">
        <v>0</v>
      </c>
    </row>
    <row r="30" spans="2:7" ht="33.75" customHeight="1" x14ac:dyDescent="0.2">
      <c r="B30" s="162"/>
      <c r="C30" s="69" t="s">
        <v>69</v>
      </c>
      <c r="D30" s="70">
        <f>SUM('b.ogół. do 30 r.ż.'!E31)</f>
        <v>0</v>
      </c>
      <c r="E30" s="71">
        <f>SUM('w tym K'!E29)</f>
        <v>0</v>
      </c>
      <c r="F30" s="94" t="s">
        <v>96</v>
      </c>
      <c r="G30" s="94" t="s">
        <v>96</v>
      </c>
    </row>
    <row r="31" spans="2:7" ht="12.75" customHeight="1" thickBot="1" x14ac:dyDescent="0.25">
      <c r="B31" s="151"/>
      <c r="C31" s="20" t="s">
        <v>36</v>
      </c>
      <c r="D31" s="21">
        <f>SUM('b.ogół. do 30 r.ż.'!E32)</f>
        <v>530</v>
      </c>
      <c r="E31" s="21">
        <f>SUM('w tym K'!E30)</f>
        <v>201</v>
      </c>
      <c r="F31" s="53">
        <v>336</v>
      </c>
      <c r="G31" s="53">
        <v>117</v>
      </c>
    </row>
    <row r="32" spans="2:7" ht="15" customHeight="1" thickTop="1" x14ac:dyDescent="0.2">
      <c r="B32" s="165" t="s">
        <v>73</v>
      </c>
      <c r="C32" s="166"/>
      <c r="D32" s="77">
        <f>SUM('b.ogół. do 30 r.ż.'!E33)</f>
        <v>697</v>
      </c>
      <c r="E32" s="77">
        <f>SUM('w tym K'!E31)</f>
        <v>121</v>
      </c>
      <c r="F32" s="95">
        <v>373</v>
      </c>
      <c r="G32" s="95">
        <v>47</v>
      </c>
    </row>
    <row r="33" spans="2:7" ht="15.75" customHeight="1" x14ac:dyDescent="0.2">
      <c r="B33" s="167" t="s">
        <v>71</v>
      </c>
      <c r="C33" s="168"/>
      <c r="D33" s="59">
        <f>SUM('b.ogół. do 30 r.ż.'!E34)</f>
        <v>244</v>
      </c>
      <c r="E33" s="59">
        <f>SUM('w tym K'!E32)</f>
        <v>31</v>
      </c>
      <c r="F33" s="96">
        <v>124</v>
      </c>
      <c r="G33" s="96">
        <v>9</v>
      </c>
    </row>
    <row r="34" spans="2:7" ht="24.75" customHeight="1" x14ac:dyDescent="0.2">
      <c r="B34" s="159" t="s">
        <v>60</v>
      </c>
      <c r="C34" s="160"/>
      <c r="D34" s="79">
        <f>SUM('b.ogół. do 30 r.ż.'!E35)</f>
        <v>5949</v>
      </c>
      <c r="E34" s="79">
        <f>SUM('w tym K'!E33)</f>
        <v>4047</v>
      </c>
      <c r="F34" s="97">
        <v>3877</v>
      </c>
      <c r="G34" s="97">
        <v>2554</v>
      </c>
    </row>
    <row r="35" spans="2:7" ht="15" customHeight="1" x14ac:dyDescent="0.2">
      <c r="B35" s="167" t="s">
        <v>72</v>
      </c>
      <c r="C35" s="168"/>
      <c r="D35" s="57">
        <f>SUM('b.ogół. do 30 r.ż.'!E36)</f>
        <v>21</v>
      </c>
      <c r="E35" s="57">
        <f>SUM('w tym K'!E34)</f>
        <v>12</v>
      </c>
      <c r="F35" s="92">
        <v>12</v>
      </c>
      <c r="G35" s="92">
        <v>6</v>
      </c>
    </row>
    <row r="36" spans="2:7" ht="17.25" customHeight="1" thickBot="1" x14ac:dyDescent="0.25">
      <c r="B36" s="177" t="s">
        <v>52</v>
      </c>
      <c r="C36" s="178"/>
      <c r="D36" s="81">
        <f>SUM('b.ogół. do 30 r.ż.'!E37)</f>
        <v>0</v>
      </c>
      <c r="E36" s="81">
        <f>SUM('w tym K'!E35)</f>
        <v>0</v>
      </c>
      <c r="F36" s="98">
        <v>0</v>
      </c>
      <c r="G36" s="98">
        <v>0</v>
      </c>
    </row>
    <row r="37" spans="2:7" ht="16.5" customHeight="1" thickTop="1" x14ac:dyDescent="0.2">
      <c r="B37" s="179" t="s">
        <v>37</v>
      </c>
      <c r="C37" s="180"/>
      <c r="D37" s="83">
        <f>SUM('b.ogół. do 30 r.ż.'!E38)</f>
        <v>58</v>
      </c>
      <c r="E37" s="83">
        <f>SUM('w tym K'!E36)</f>
        <v>33</v>
      </c>
      <c r="F37" s="99">
        <v>21</v>
      </c>
      <c r="G37" s="99">
        <v>11</v>
      </c>
    </row>
    <row r="38" spans="2:7" ht="18" customHeight="1" thickBot="1" x14ac:dyDescent="0.25">
      <c r="B38" s="181" t="s">
        <v>49</v>
      </c>
      <c r="C38" s="182"/>
      <c r="D38" s="38">
        <f>SUM('b.ogół. do 30 r.ż.'!E39)</f>
        <v>0</v>
      </c>
      <c r="E38" s="38">
        <f>SUM('w tym K'!E37)</f>
        <v>0</v>
      </c>
      <c r="F38" s="54">
        <v>0</v>
      </c>
      <c r="G38" s="54">
        <v>0</v>
      </c>
    </row>
    <row r="39" spans="2:7" ht="18" customHeight="1" thickTop="1" thickBot="1" x14ac:dyDescent="0.25">
      <c r="B39" s="183" t="s">
        <v>38</v>
      </c>
      <c r="C39" s="184"/>
      <c r="D39" s="75">
        <f>SUM('b.ogół. do 30 r.ż.'!E40)</f>
        <v>0</v>
      </c>
      <c r="E39" s="75">
        <f>SUM('w tym K'!E38)</f>
        <v>0</v>
      </c>
      <c r="F39" s="89">
        <v>0</v>
      </c>
      <c r="G39" s="89">
        <v>0</v>
      </c>
    </row>
    <row r="40" spans="2:7" ht="25.5" customHeight="1" thickTop="1" thickBot="1" x14ac:dyDescent="0.25">
      <c r="B40" s="187" t="s">
        <v>39</v>
      </c>
      <c r="C40" s="188"/>
      <c r="D40" s="40">
        <f>SUM('b.ogół. do 30 r.ż.'!E41)</f>
        <v>1354</v>
      </c>
      <c r="E40" s="40">
        <f>SUM('w tym K'!E39)</f>
        <v>503</v>
      </c>
      <c r="F40" s="100">
        <v>830</v>
      </c>
      <c r="G40" s="100">
        <v>302</v>
      </c>
    </row>
    <row r="41" spans="2:7" ht="16.5" customHeight="1" thickBot="1" x14ac:dyDescent="0.25">
      <c r="B41" s="189" t="s">
        <v>40</v>
      </c>
      <c r="C41" s="190"/>
      <c r="D41" s="40">
        <f>SUM('b.ogół. do 30 r.ż.'!E42)</f>
        <v>0</v>
      </c>
      <c r="E41" s="40">
        <f>SUM('w tym K'!E40)</f>
        <v>0</v>
      </c>
      <c r="F41" s="100">
        <v>0</v>
      </c>
      <c r="G41" s="100">
        <v>0</v>
      </c>
    </row>
    <row r="42" spans="2:7" ht="15.75" customHeight="1" thickBot="1" x14ac:dyDescent="0.25">
      <c r="B42" s="189" t="s">
        <v>41</v>
      </c>
      <c r="C42" s="190"/>
      <c r="D42" s="40">
        <f>SUM('b.ogół. do 30 r.ż.'!E43)</f>
        <v>8923</v>
      </c>
      <c r="E42" s="40">
        <f>SUM('w tym K'!E41)</f>
        <v>3346</v>
      </c>
      <c r="F42" s="100">
        <v>5587</v>
      </c>
      <c r="G42" s="100">
        <v>2075</v>
      </c>
    </row>
    <row r="43" spans="2:7" ht="14.25" customHeight="1" thickBot="1" x14ac:dyDescent="0.25">
      <c r="B43" s="191" t="s">
        <v>42</v>
      </c>
      <c r="C43" s="192"/>
      <c r="D43" s="42">
        <f>SUM('b.ogół. do 30 r.ż.'!E44)</f>
        <v>4815</v>
      </c>
      <c r="E43" s="42">
        <f>SUM('w tym K'!E42)</f>
        <v>2892</v>
      </c>
      <c r="F43" s="101">
        <v>3042</v>
      </c>
      <c r="G43" s="101">
        <v>1739</v>
      </c>
    </row>
    <row r="44" spans="2:7" ht="18" customHeight="1" thickTop="1" x14ac:dyDescent="0.2">
      <c r="B44" s="193" t="s">
        <v>43</v>
      </c>
      <c r="C44" s="194"/>
      <c r="D44" s="31">
        <f>SUM('b.ogół. do 30 r.ż.'!E45)</f>
        <v>452</v>
      </c>
      <c r="E44" s="31">
        <f>SUM('w tym K'!E43)</f>
        <v>269</v>
      </c>
      <c r="F44" s="90">
        <v>409</v>
      </c>
      <c r="G44" s="90">
        <v>245</v>
      </c>
    </row>
    <row r="45" spans="2:7" ht="18" customHeight="1" x14ac:dyDescent="0.2">
      <c r="B45" s="171" t="s">
        <v>62</v>
      </c>
      <c r="C45" s="172"/>
      <c r="D45" s="61">
        <f>SUM('b.ogół. do 30 r.ż.'!E46)</f>
        <v>0</v>
      </c>
      <c r="E45" s="63">
        <f>SUM('w tym K'!E44)</f>
        <v>0</v>
      </c>
      <c r="F45" s="102" t="s">
        <v>96</v>
      </c>
      <c r="G45" s="102" t="s">
        <v>96</v>
      </c>
    </row>
    <row r="46" spans="2:7" ht="18.75" customHeight="1" x14ac:dyDescent="0.2">
      <c r="B46" s="157" t="s">
        <v>44</v>
      </c>
      <c r="C46" s="158"/>
      <c r="D46" s="31">
        <f>SUM('b.ogół. do 30 r.ż.'!E47)</f>
        <v>57</v>
      </c>
      <c r="E46" s="31">
        <f>SUM('w tym K'!E45)</f>
        <v>24</v>
      </c>
      <c r="F46" s="90">
        <v>36</v>
      </c>
      <c r="G46" s="90">
        <v>15</v>
      </c>
    </row>
    <row r="47" spans="2:7" ht="17.25" customHeight="1" x14ac:dyDescent="0.2">
      <c r="B47" s="173" t="s">
        <v>63</v>
      </c>
      <c r="C47" s="174"/>
      <c r="D47" s="62">
        <f>SUM('b.ogół. do 30 r.ż.'!E48)</f>
        <v>0</v>
      </c>
      <c r="E47" s="73">
        <f>SUM('w tym K'!E46)</f>
        <v>0</v>
      </c>
      <c r="F47" s="103" t="s">
        <v>96</v>
      </c>
      <c r="G47" s="103" t="s">
        <v>96</v>
      </c>
    </row>
    <row r="48" spans="2:7" ht="18" customHeight="1" thickBot="1" x14ac:dyDescent="0.25">
      <c r="B48" s="175" t="s">
        <v>45</v>
      </c>
      <c r="C48" s="176"/>
      <c r="D48" s="15">
        <f>SUM('b.ogół. do 30 r.ż.'!E49)</f>
        <v>1653</v>
      </c>
      <c r="E48" s="15">
        <f>SUM('w tym K'!E47)</f>
        <v>932</v>
      </c>
      <c r="F48" s="49">
        <v>779</v>
      </c>
      <c r="G48" s="49">
        <v>412</v>
      </c>
    </row>
    <row r="49" spans="2:7" ht="9.75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56</v>
      </c>
      <c r="C50" s="5"/>
      <c r="D50" s="5"/>
      <c r="E50" s="5"/>
      <c r="F50" s="5"/>
      <c r="G50" s="5"/>
    </row>
    <row r="51" spans="2:7" ht="13.5" thickBot="1" x14ac:dyDescent="0.25">
      <c r="B51" s="185" t="s">
        <v>75</v>
      </c>
      <c r="C51" s="186"/>
      <c r="D51" s="65">
        <f>SUM(D40:D43)</f>
        <v>15092</v>
      </c>
      <c r="E51" s="65">
        <f>SUM(E40:E43)</f>
        <v>6741</v>
      </c>
      <c r="F51" s="85">
        <f>SUM(F40:F43)</f>
        <v>9459</v>
      </c>
      <c r="G51" s="85">
        <f>SUM(G40:G43)</f>
        <v>4116</v>
      </c>
    </row>
    <row r="52" spans="2:7" ht="15.75" thickBot="1" x14ac:dyDescent="0.3">
      <c r="B52" s="6" t="s">
        <v>64</v>
      </c>
      <c r="C52" s="5"/>
      <c r="D52" s="5"/>
      <c r="E52" s="5"/>
      <c r="F52" s="5"/>
      <c r="G52" s="5"/>
    </row>
    <row r="53" spans="2:7" ht="13.5" thickBot="1" x14ac:dyDescent="0.25">
      <c r="B53" s="169" t="s">
        <v>65</v>
      </c>
      <c r="C53" s="170"/>
      <c r="D53" s="67">
        <f>SUM(D23,D25:D26,D33,D35)</f>
        <v>1776</v>
      </c>
      <c r="E53" s="67">
        <f>SUM(E23,E25:E26,E33,E35)</f>
        <v>798</v>
      </c>
      <c r="F53" s="86">
        <f>SUM(F23,F25:F26,F33,F35)</f>
        <v>782</v>
      </c>
      <c r="G53" s="86">
        <f>SUM(G23,G25:G26,G33,G35)</f>
        <v>345</v>
      </c>
    </row>
    <row r="54" spans="2:7" ht="13.5" thickBot="1" x14ac:dyDescent="0.25">
      <c r="B54" s="169" t="s">
        <v>74</v>
      </c>
      <c r="C54" s="170"/>
      <c r="D54" s="67">
        <f>SUM(D23,D25:D26)</f>
        <v>1511</v>
      </c>
      <c r="E54" s="67">
        <f t="shared" ref="E54:F54" si="0">SUM(E23,E25:E26)</f>
        <v>755</v>
      </c>
      <c r="F54" s="86">
        <f t="shared" si="0"/>
        <v>646</v>
      </c>
      <c r="G54" s="86">
        <f>SUM(G23,G25:G26)</f>
        <v>330</v>
      </c>
    </row>
    <row r="55" spans="2:7" ht="16.5" customHeight="1" x14ac:dyDescent="0.25">
      <c r="B55" s="129" t="str">
        <f>T('b.ogół. do 30 r.ż.'!B56)</f>
        <v>* Liczby zawarte w zestawieniu dotyczą 2019 r.</v>
      </c>
      <c r="C55" s="129"/>
      <c r="D55" s="5"/>
      <c r="E55" s="5"/>
      <c r="F55" s="5"/>
    </row>
    <row r="56" spans="2:7" ht="16.5" customHeight="1" x14ac:dyDescent="0.25">
      <c r="B56" s="131" t="s">
        <v>78</v>
      </c>
      <c r="C56" s="129" t="s">
        <v>70</v>
      </c>
      <c r="D56" s="5"/>
      <c r="E56" s="5"/>
      <c r="F56" s="5"/>
    </row>
    <row r="57" spans="2:7" ht="15.75" customHeight="1" x14ac:dyDescent="0.25">
      <c r="B57" s="131">
        <v>2</v>
      </c>
      <c r="C57" s="129" t="s">
        <v>81</v>
      </c>
      <c r="D57" s="5"/>
      <c r="E57" s="5"/>
      <c r="F57" s="5"/>
    </row>
    <row r="58" spans="2:7" ht="15" customHeight="1" x14ac:dyDescent="0.25">
      <c r="B58" s="131">
        <v>3</v>
      </c>
      <c r="C58" s="129" t="s">
        <v>82</v>
      </c>
      <c r="D58" s="5"/>
      <c r="E58" s="5"/>
      <c r="F58" s="5"/>
    </row>
    <row r="59" spans="2:7" ht="16.5" customHeight="1" x14ac:dyDescent="0.25">
      <c r="B59" s="131">
        <v>4</v>
      </c>
      <c r="C59" s="129" t="s">
        <v>57</v>
      </c>
      <c r="D59" s="5"/>
      <c r="E59" s="5"/>
      <c r="F59" s="5"/>
    </row>
    <row r="60" spans="2:7" ht="18" customHeight="1" x14ac:dyDescent="0.25">
      <c r="B60" s="131">
        <v>5</v>
      </c>
      <c r="C60" s="129" t="s">
        <v>58</v>
      </c>
      <c r="D60" s="5"/>
      <c r="E60" s="5"/>
      <c r="F60" s="5"/>
    </row>
    <row r="61" spans="2:7" ht="15" x14ac:dyDescent="0.25">
      <c r="B61" s="129"/>
      <c r="C61" s="132" t="s">
        <v>93</v>
      </c>
      <c r="D61" s="5"/>
      <c r="E61" s="5"/>
      <c r="F61" s="5"/>
    </row>
    <row r="62" spans="2:7" ht="15" x14ac:dyDescent="0.25">
      <c r="B62" s="129"/>
      <c r="C62" s="132" t="s">
        <v>94</v>
      </c>
      <c r="D62" s="5"/>
      <c r="E62" s="5"/>
      <c r="F62" s="5"/>
    </row>
    <row r="63" spans="2:7" ht="15" x14ac:dyDescent="0.25">
      <c r="B63" s="4"/>
      <c r="D63" s="5"/>
      <c r="E63" s="5"/>
      <c r="F63" s="5"/>
    </row>
  </sheetData>
  <mergeCells count="34">
    <mergeCell ref="B47:C47"/>
    <mergeCell ref="B48:C48"/>
    <mergeCell ref="B51:C51"/>
    <mergeCell ref="B53:C53"/>
    <mergeCell ref="B54:C54"/>
    <mergeCell ref="B42:C42"/>
    <mergeCell ref="B43:C43"/>
    <mergeCell ref="B44:C44"/>
    <mergeCell ref="B45:C45"/>
    <mergeCell ref="B46:C4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0:B31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5"/>
  <sheetViews>
    <sheetView zoomScale="150" zoomScaleNormal="150" workbookViewId="0">
      <selection activeCell="B1" sqref="B1:J15"/>
    </sheetView>
  </sheetViews>
  <sheetFormatPr defaultRowHeight="15" x14ac:dyDescent="0.25"/>
  <cols>
    <col min="1" max="1" width="1.5703125" style="1" customWidth="1"/>
    <col min="2" max="2" width="25.85546875" style="1" customWidth="1"/>
    <col min="3" max="3" width="8" style="1" customWidth="1"/>
    <col min="4" max="5" width="7.85546875" style="1" customWidth="1"/>
    <col min="6" max="6" width="8.42578125" style="1" customWidth="1"/>
    <col min="7" max="7" width="8.5703125" style="1" customWidth="1"/>
    <col min="8" max="9" width="8.140625" style="1" customWidth="1"/>
    <col min="10" max="10" width="8.85546875" style="1" customWidth="1"/>
    <col min="11" max="16384" width="9.140625" style="1"/>
  </cols>
  <sheetData>
    <row r="1" spans="2:10" ht="13.5" customHeight="1" x14ac:dyDescent="0.25">
      <c r="B1" s="6" t="s">
        <v>91</v>
      </c>
      <c r="C1" s="4"/>
      <c r="D1" s="4"/>
      <c r="E1" s="4"/>
      <c r="F1" s="4"/>
      <c r="G1" s="4"/>
      <c r="H1" s="4"/>
      <c r="I1" s="4"/>
      <c r="J1" s="4"/>
    </row>
    <row r="2" spans="2:10" ht="12.75" customHeight="1" thickBot="1" x14ac:dyDescent="0.3">
      <c r="B2" s="45" t="s">
        <v>92</v>
      </c>
      <c r="C2" s="4"/>
      <c r="D2" s="4"/>
      <c r="E2" s="4"/>
      <c r="F2" s="4"/>
      <c r="G2" s="4"/>
      <c r="H2" s="4"/>
      <c r="I2" s="4"/>
      <c r="J2" s="4"/>
    </row>
    <row r="3" spans="2:10" ht="15.75" customHeight="1" thickTop="1" x14ac:dyDescent="0.25">
      <c r="B3" s="104" t="s">
        <v>0</v>
      </c>
      <c r="C3" s="212" t="s">
        <v>2</v>
      </c>
      <c r="D3" s="213"/>
      <c r="E3" s="218"/>
      <c r="F3" s="219"/>
      <c r="G3" s="226" t="s">
        <v>4</v>
      </c>
      <c r="H3" s="226"/>
      <c r="I3" s="226"/>
      <c r="J3" s="227"/>
    </row>
    <row r="4" spans="2:10" ht="19.5" customHeight="1" x14ac:dyDescent="0.25">
      <c r="B4" s="105" t="s">
        <v>1</v>
      </c>
      <c r="C4" s="214"/>
      <c r="D4" s="215"/>
      <c r="E4" s="220" t="s">
        <v>3</v>
      </c>
      <c r="F4" s="221"/>
      <c r="G4" s="228" t="s">
        <v>5</v>
      </c>
      <c r="H4" s="228"/>
      <c r="I4" s="228"/>
      <c r="J4" s="229"/>
    </row>
    <row r="5" spans="2:10" ht="14.25" customHeight="1" x14ac:dyDescent="0.25">
      <c r="B5" s="106"/>
      <c r="C5" s="214"/>
      <c r="D5" s="215"/>
      <c r="E5" s="222"/>
      <c r="F5" s="223"/>
      <c r="G5" s="230" t="s">
        <v>6</v>
      </c>
      <c r="H5" s="231"/>
      <c r="I5" s="231" t="s">
        <v>7</v>
      </c>
      <c r="J5" s="234"/>
    </row>
    <row r="6" spans="2:10" ht="11.25" customHeight="1" thickBot="1" x14ac:dyDescent="0.3">
      <c r="B6" s="106"/>
      <c r="C6" s="216"/>
      <c r="D6" s="217"/>
      <c r="E6" s="224"/>
      <c r="F6" s="225"/>
      <c r="G6" s="232"/>
      <c r="H6" s="233"/>
      <c r="I6" s="233" t="s">
        <v>8</v>
      </c>
      <c r="J6" s="235"/>
    </row>
    <row r="7" spans="2:10" ht="11.25" customHeight="1" thickBot="1" x14ac:dyDescent="0.3">
      <c r="B7" s="106"/>
      <c r="C7" s="206" t="s">
        <v>88</v>
      </c>
      <c r="D7" s="207"/>
      <c r="E7" s="207"/>
      <c r="F7" s="208"/>
      <c r="G7" s="209" t="s">
        <v>89</v>
      </c>
      <c r="H7" s="210"/>
      <c r="I7" s="210"/>
      <c r="J7" s="211"/>
    </row>
    <row r="8" spans="2:10" ht="11.25" customHeight="1" thickBot="1" x14ac:dyDescent="0.3">
      <c r="B8" s="106"/>
      <c r="C8" s="113" t="s">
        <v>9</v>
      </c>
      <c r="D8" s="122" t="s">
        <v>10</v>
      </c>
      <c r="E8" s="122" t="s">
        <v>9</v>
      </c>
      <c r="F8" s="141" t="s">
        <v>10</v>
      </c>
      <c r="G8" s="136" t="s">
        <v>9</v>
      </c>
      <c r="H8" s="127" t="s">
        <v>10</v>
      </c>
      <c r="I8" s="127" t="s">
        <v>9</v>
      </c>
      <c r="J8" s="128" t="s">
        <v>10</v>
      </c>
    </row>
    <row r="9" spans="2:10" ht="31.5" customHeight="1" x14ac:dyDescent="0.25">
      <c r="B9" s="107" t="s">
        <v>6</v>
      </c>
      <c r="C9" s="114">
        <v>109137</v>
      </c>
      <c r="D9" s="123">
        <v>52280</v>
      </c>
      <c r="E9" s="123">
        <v>62056</v>
      </c>
      <c r="F9" s="115">
        <v>29591</v>
      </c>
      <c r="G9" s="137">
        <v>77343</v>
      </c>
      <c r="H9" s="123">
        <v>42098</v>
      </c>
      <c r="I9" s="123">
        <v>11739</v>
      </c>
      <c r="J9" s="115">
        <v>6323</v>
      </c>
    </row>
    <row r="10" spans="2:10" ht="29.25" customHeight="1" x14ac:dyDescent="0.25">
      <c r="B10" s="108" t="s">
        <v>11</v>
      </c>
      <c r="C10" s="116">
        <v>51285</v>
      </c>
      <c r="D10" s="124">
        <v>25263</v>
      </c>
      <c r="E10" s="124">
        <v>27752</v>
      </c>
      <c r="F10" s="117">
        <v>13468</v>
      </c>
      <c r="G10" s="138">
        <v>21881</v>
      </c>
      <c r="H10" s="124">
        <v>12908</v>
      </c>
      <c r="I10" s="124">
        <v>2769</v>
      </c>
      <c r="J10" s="117">
        <v>1676</v>
      </c>
    </row>
    <row r="11" spans="2:10" ht="28.5" customHeight="1" x14ac:dyDescent="0.25">
      <c r="B11" s="108" t="s">
        <v>12</v>
      </c>
      <c r="C11" s="116">
        <v>30392</v>
      </c>
      <c r="D11" s="124">
        <v>14655</v>
      </c>
      <c r="E11" s="124">
        <v>14440</v>
      </c>
      <c r="F11" s="117">
        <v>6716</v>
      </c>
      <c r="G11" s="138">
        <v>10236</v>
      </c>
      <c r="H11" s="124">
        <v>5467</v>
      </c>
      <c r="I11" s="124">
        <v>765</v>
      </c>
      <c r="J11" s="117">
        <v>379</v>
      </c>
    </row>
    <row r="12" spans="2:10" ht="24" customHeight="1" x14ac:dyDescent="0.25">
      <c r="B12" s="109" t="s">
        <v>76</v>
      </c>
      <c r="C12" s="118">
        <f>SUM(C10/C9*100)</f>
        <v>46.991396135132909</v>
      </c>
      <c r="D12" s="125">
        <f t="shared" ref="D12:J12" si="0">SUM(D10/D9*100)</f>
        <v>48.322494261667941</v>
      </c>
      <c r="E12" s="125">
        <f t="shared" si="0"/>
        <v>44.720897254093082</v>
      </c>
      <c r="F12" s="119">
        <f t="shared" si="0"/>
        <v>45.513838667162318</v>
      </c>
      <c r="G12" s="139">
        <f t="shared" si="0"/>
        <v>28.290860194199862</v>
      </c>
      <c r="H12" s="125">
        <f t="shared" si="0"/>
        <v>30.661789158629865</v>
      </c>
      <c r="I12" s="125">
        <f t="shared" si="0"/>
        <v>23.588039867109632</v>
      </c>
      <c r="J12" s="119">
        <f t="shared" si="0"/>
        <v>26.50640518741104</v>
      </c>
    </row>
    <row r="13" spans="2:10" ht="26.25" customHeight="1" thickBot="1" x14ac:dyDescent="0.3">
      <c r="B13" s="110" t="s">
        <v>77</v>
      </c>
      <c r="C13" s="120">
        <f>SUM(C11/C9*100)</f>
        <v>27.847567735964891</v>
      </c>
      <c r="D13" s="126">
        <f t="shared" ref="D13:J13" si="1">SUM(D11/D9*100)</f>
        <v>28.031752104055087</v>
      </c>
      <c r="E13" s="126">
        <f t="shared" si="1"/>
        <v>23.269305143741136</v>
      </c>
      <c r="F13" s="121">
        <f t="shared" si="1"/>
        <v>22.696090027373188</v>
      </c>
      <c r="G13" s="140">
        <f t="shared" si="1"/>
        <v>13.234552577479539</v>
      </c>
      <c r="H13" s="126">
        <f t="shared" si="1"/>
        <v>12.986365147988026</v>
      </c>
      <c r="I13" s="126">
        <f t="shared" si="1"/>
        <v>6.5167390748786094</v>
      </c>
      <c r="J13" s="121">
        <f t="shared" si="1"/>
        <v>5.9939901945279139</v>
      </c>
    </row>
    <row r="14" spans="2:10" ht="12.75" customHeight="1" thickTop="1" x14ac:dyDescent="0.25">
      <c r="B14" s="111" t="s">
        <v>79</v>
      </c>
      <c r="C14" s="135" t="str">
        <f>T('b.ogół. do 30 r.ż.'!B56)</f>
        <v>* Liczby zawarte w zestawieniu dotyczą 2019 r.</v>
      </c>
    </row>
    <row r="15" spans="2:10" ht="13.5" customHeight="1" x14ac:dyDescent="0.25">
      <c r="B15" s="111" t="s">
        <v>80</v>
      </c>
      <c r="C15" s="134" t="s">
        <v>97</v>
      </c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1.3779527559055118" header="0" footer="0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b.ogół. do 30 r.ż.</vt:lpstr>
      <vt:lpstr>w tym K</vt:lpstr>
      <vt:lpstr>akt.for. do 30 i do 25</vt:lpstr>
      <vt:lpstr>bez do 30 i do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2020-01-13T13:34:43Z</cp:lastPrinted>
  <dcterms:created xsi:type="dcterms:W3CDTF">2017-09-15T11:17:22Z</dcterms:created>
  <dcterms:modified xsi:type="dcterms:W3CDTF">2020-01-13T14:34:46Z</dcterms:modified>
</cp:coreProperties>
</file>