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340" windowWidth="23955" windowHeight="6510" tabRatio="750"/>
  </bookViews>
  <sheets>
    <sheet name="bezrobotni" sheetId="1" r:id="rId1"/>
    <sheet name="kobiety" sheetId="10" r:id="rId2"/>
    <sheet name="stopa.bezrobocia.Polska" sheetId="8" r:id="rId3"/>
    <sheet name="stopa.bezrobocia.woj" sheetId="9" r:id="rId4"/>
    <sheet name="bezrobotni na wsi" sheetId="2" r:id="rId5"/>
    <sheet name="długoterminowi" sheetId="3" r:id="rId6"/>
    <sheet name="do 30 r. życia" sheetId="4" r:id="rId7"/>
    <sheet name="pow. 50 r. życia" sheetId="5" r:id="rId8"/>
    <sheet name="oferty pracy" sheetId="6" r:id="rId9"/>
  </sheets>
  <calcPr calcId="145621"/>
</workbook>
</file>

<file path=xl/calcChain.xml><?xml version="1.0" encoding="utf-8"?>
<calcChain xmlns="http://schemas.openxmlformats.org/spreadsheetml/2006/main">
  <c r="D28" i="6" l="1"/>
  <c r="D28" i="1" l="1"/>
  <c r="F24" i="2" l="1"/>
  <c r="F28" i="10"/>
  <c r="F28" i="1"/>
  <c r="F28" i="5" l="1"/>
  <c r="C28" i="10" l="1"/>
  <c r="J4" i="10" l="1"/>
  <c r="J3" i="10"/>
  <c r="D24" i="2"/>
  <c r="F28" i="3"/>
  <c r="C28" i="3"/>
  <c r="D28" i="3"/>
  <c r="D28" i="4"/>
  <c r="C28" i="4"/>
  <c r="F28" i="4"/>
  <c r="D28" i="5"/>
  <c r="C28" i="5"/>
  <c r="G12" i="8" l="1"/>
  <c r="F28" i="6" l="1"/>
  <c r="E3" i="9" l="1"/>
  <c r="G3" i="9"/>
  <c r="E4" i="9"/>
  <c r="G4" i="9"/>
  <c r="E5" i="9"/>
  <c r="G5" i="9"/>
  <c r="E6" i="9"/>
  <c r="G6" i="9"/>
  <c r="E7" i="9"/>
  <c r="G7" i="9"/>
  <c r="E8" i="9"/>
  <c r="G8" i="9"/>
  <c r="E9" i="9"/>
  <c r="G9" i="9"/>
  <c r="E10" i="9"/>
  <c r="G10" i="9"/>
  <c r="E11" i="9"/>
  <c r="G11" i="9"/>
  <c r="E12" i="9"/>
  <c r="G12" i="9"/>
  <c r="E13" i="9"/>
  <c r="G13" i="9"/>
  <c r="E14" i="9"/>
  <c r="G14" i="9"/>
  <c r="E15" i="9"/>
  <c r="G15" i="9"/>
  <c r="E16" i="9"/>
  <c r="G16" i="9"/>
  <c r="E17" i="9"/>
  <c r="G17" i="9"/>
  <c r="E18" i="9"/>
  <c r="G18" i="9"/>
  <c r="E19" i="9"/>
  <c r="G19" i="9"/>
  <c r="E20" i="9"/>
  <c r="G20" i="9"/>
  <c r="E21" i="9"/>
  <c r="G21" i="9"/>
  <c r="E22" i="9"/>
  <c r="G22" i="9"/>
  <c r="E23" i="9"/>
  <c r="G23" i="9"/>
  <c r="E24" i="9"/>
  <c r="G24" i="9"/>
  <c r="E25" i="9"/>
  <c r="G25" i="9"/>
  <c r="E26" i="9"/>
  <c r="G26" i="9"/>
  <c r="E27" i="9"/>
  <c r="G27" i="9"/>
  <c r="E28" i="9"/>
  <c r="G28" i="9"/>
  <c r="C28" i="1" l="1"/>
  <c r="C24" i="2" l="1"/>
  <c r="E5" i="10" l="1"/>
  <c r="E4" i="10"/>
  <c r="E3" i="10"/>
  <c r="K23" i="2" l="1"/>
  <c r="K10" i="2"/>
  <c r="J2" i="2"/>
  <c r="J2" i="10"/>
  <c r="D28" i="10" l="1"/>
  <c r="E28" i="1" l="1"/>
  <c r="G4" i="1"/>
  <c r="G3" i="1"/>
  <c r="E5" i="1"/>
  <c r="E4" i="1"/>
  <c r="E3" i="1"/>
  <c r="G27" i="6" l="1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G3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G3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G22" i="3"/>
  <c r="G27" i="3"/>
  <c r="G26" i="3"/>
  <c r="G25" i="3"/>
  <c r="G24" i="3"/>
  <c r="G23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J26" i="2"/>
  <c r="J25" i="2"/>
  <c r="G19" i="8"/>
  <c r="G18" i="8"/>
  <c r="G17" i="8"/>
  <c r="G16" i="8"/>
  <c r="G15" i="8"/>
  <c r="G14" i="8"/>
  <c r="G13" i="8"/>
  <c r="G11" i="8"/>
  <c r="G10" i="8"/>
  <c r="G9" i="8"/>
  <c r="G8" i="8"/>
  <c r="G7" i="8"/>
  <c r="G6" i="8"/>
  <c r="G5" i="8"/>
  <c r="G4" i="8"/>
  <c r="G3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5" i="10"/>
  <c r="G4" i="10"/>
  <c r="G3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G28" i="1"/>
  <c r="G27" i="1"/>
  <c r="G26" i="1"/>
  <c r="G25" i="1"/>
  <c r="G24" i="1"/>
  <c r="G23" i="1"/>
  <c r="E27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28" i="3" l="1"/>
  <c r="E28" i="4"/>
  <c r="E28" i="5"/>
  <c r="E24" i="2"/>
  <c r="G28" i="3"/>
  <c r="G24" i="2"/>
  <c r="E28" i="6"/>
  <c r="G28" i="6"/>
  <c r="G28" i="5"/>
  <c r="G28" i="4"/>
  <c r="E28" i="10"/>
  <c r="G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K11" i="10"/>
  <c r="K10" i="10"/>
  <c r="K9" i="10"/>
  <c r="K8" i="10"/>
  <c r="K7" i="10"/>
  <c r="K6" i="10"/>
  <c r="K5" i="10"/>
  <c r="K4" i="10"/>
  <c r="K3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5" i="10"/>
  <c r="L4" i="10" l="1"/>
  <c r="L8" i="10"/>
  <c r="L12" i="10"/>
  <c r="L16" i="10"/>
  <c r="L20" i="10"/>
  <c r="L24" i="10"/>
  <c r="L5" i="10"/>
  <c r="L9" i="10"/>
  <c r="L13" i="10"/>
  <c r="L17" i="10"/>
  <c r="L21" i="10"/>
  <c r="L25" i="10"/>
  <c r="L6" i="10"/>
  <c r="L10" i="10"/>
  <c r="L14" i="10"/>
  <c r="L18" i="10"/>
  <c r="L22" i="10"/>
  <c r="L26" i="10"/>
  <c r="L3" i="10"/>
  <c r="L7" i="10"/>
  <c r="L11" i="10"/>
  <c r="L15" i="10"/>
  <c r="L19" i="10"/>
  <c r="L23" i="10"/>
  <c r="L27" i="10"/>
  <c r="K28" i="10"/>
  <c r="J28" i="10"/>
  <c r="L28" i="10" l="1"/>
  <c r="C28" i="6"/>
  <c r="K3" i="2" l="1"/>
  <c r="K2" i="2" l="1"/>
  <c r="J3" i="2" l="1"/>
  <c r="L3" i="2" s="1"/>
  <c r="K22" i="2" l="1"/>
  <c r="K21" i="2"/>
  <c r="K20" i="2"/>
  <c r="K19" i="2"/>
  <c r="K18" i="2"/>
  <c r="K17" i="2"/>
  <c r="K16" i="2"/>
  <c r="K15" i="2"/>
  <c r="K14" i="2"/>
  <c r="K13" i="2"/>
  <c r="K12" i="2"/>
  <c r="K11" i="2"/>
  <c r="K9" i="2"/>
  <c r="K8" i="2"/>
  <c r="K7" i="2"/>
  <c r="K6" i="2"/>
  <c r="K5" i="2"/>
  <c r="K4" i="2"/>
  <c r="K28" i="2" l="1"/>
  <c r="J27" i="2"/>
  <c r="J24" i="2"/>
  <c r="J23" i="2"/>
  <c r="L23" i="2" s="1"/>
  <c r="J22" i="2"/>
  <c r="L22" i="2" s="1"/>
  <c r="J21" i="2"/>
  <c r="L21" i="2" s="1"/>
  <c r="J20" i="2"/>
  <c r="L20" i="2" s="1"/>
  <c r="J19" i="2"/>
  <c r="L19" i="2" s="1"/>
  <c r="J18" i="2"/>
  <c r="L18" i="2" s="1"/>
  <c r="J17" i="2"/>
  <c r="L17" i="2" s="1"/>
  <c r="J16" i="2"/>
  <c r="L16" i="2" s="1"/>
  <c r="J15" i="2"/>
  <c r="L15" i="2" s="1"/>
  <c r="J14" i="2"/>
  <c r="L14" i="2" s="1"/>
  <c r="J13" i="2"/>
  <c r="L13" i="2" s="1"/>
  <c r="J12" i="2"/>
  <c r="L12" i="2" s="1"/>
  <c r="J11" i="2"/>
  <c r="L11" i="2" s="1"/>
  <c r="J10" i="2"/>
  <c r="L10" i="2" s="1"/>
  <c r="J9" i="2"/>
  <c r="L9" i="2" s="1"/>
  <c r="J8" i="2"/>
  <c r="L8" i="2" s="1"/>
  <c r="J7" i="2"/>
  <c r="L7" i="2" s="1"/>
  <c r="J6" i="2"/>
  <c r="L6" i="2" s="1"/>
  <c r="J5" i="2"/>
  <c r="L5" i="2" s="1"/>
  <c r="J4" i="2"/>
  <c r="L4" i="2" s="1"/>
  <c r="J28" i="2" l="1"/>
  <c r="L28" i="2" s="1"/>
</calcChain>
</file>

<file path=xl/sharedStrings.xml><?xml version="1.0" encoding="utf-8"?>
<sst xmlns="http://schemas.openxmlformats.org/spreadsheetml/2006/main" count="357" uniqueCount="123">
  <si>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</si>
  <si>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</si>
  <si>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</si>
  <si>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</si>
  <si>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</si>
  <si>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</si>
  <si>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</si>
  <si>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</si>
  <si>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</si>
  <si>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</si>
  <si>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</si>
  <si>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</si>
  <si>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</si>
  <si>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</si>
  <si>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</si>
  <si>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</si>
  <si>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</si>
  <si>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</si>
  <si>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</si>
  <si>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</si>
  <si>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 xml:space="preserve">tarnobrzeski </t>
  </si>
  <si>
    <t>Krosno</t>
  </si>
  <si>
    <t>Przemyśl</t>
  </si>
  <si>
    <t>Rzeszów</t>
  </si>
  <si>
    <t>Tarnobrzeg</t>
  </si>
  <si>
    <t>województwo</t>
  </si>
  <si>
    <t>wzrost/spadek do analogicznego okresu ubr.</t>
  </si>
  <si>
    <t>powiaty</t>
  </si>
  <si>
    <t>wzrost/spadek do poprzedniego  miesiąca</t>
  </si>
  <si>
    <t>Piotr Kocaj</t>
  </si>
  <si>
    <t>Wydział Informacji Statystycznej i Analiz</t>
  </si>
  <si>
    <t>---</t>
  </si>
  <si>
    <t>% w stos. do ogółem bezrobotnych</t>
  </si>
  <si>
    <t>Oferty pracy (wolne miejsca pracy i miejsca aktywizacji zawodowej) wg powiatów</t>
  </si>
  <si>
    <t>Liczba bezrobotnych zamieszkłaych na wsi w województwie podkarpackim</t>
  </si>
  <si>
    <t>Liczba bezrobotnych zamieszkłaych na wsi w województwie podkarpackim c.d.</t>
  </si>
  <si>
    <t>Liczba bezrobotnych w województwie podkarpackim wg powiatów</t>
  </si>
  <si>
    <t>POLSKA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</si>
  <si>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</si>
  <si>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</si>
  <si>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</si>
  <si>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</si>
  <si>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</si>
  <si>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</si>
  <si>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</si>
  <si>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</si>
  <si>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</si>
  <si>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</si>
  <si>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</si>
  <si>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</si>
  <si>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</si>
  <si>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</si>
  <si>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</si>
  <si>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</si>
  <si>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Stopa bezrobocia rejestrowanego - wg województw i powiatów w województwie podkarpackim c.d.</t>
  </si>
  <si>
    <t>Powiat bieszczadzki</t>
  </si>
  <si>
    <t>Powiat brzozowski</t>
  </si>
  <si>
    <t>Powiat dębicki</t>
  </si>
  <si>
    <t>Powiat jarosławski</t>
  </si>
  <si>
    <t>Powiat jasielski</t>
  </si>
  <si>
    <t>Powiat kolbuszowski</t>
  </si>
  <si>
    <t>Powiat krośnieński</t>
  </si>
  <si>
    <t>Powiat leski</t>
  </si>
  <si>
    <t>Powiat leżajski</t>
  </si>
  <si>
    <t>Powiat lubaczowski</t>
  </si>
  <si>
    <t>Powiat łańcucki</t>
  </si>
  <si>
    <t>Powiat mielecki</t>
  </si>
  <si>
    <t>Powiat niżański</t>
  </si>
  <si>
    <t>Powiat przemyski</t>
  </si>
  <si>
    <t>Powiat przeworski</t>
  </si>
  <si>
    <t>Powiat ropczycko-sędziszowski</t>
  </si>
  <si>
    <t>Powiat rzeszowski</t>
  </si>
  <si>
    <t>Powiat sanocki</t>
  </si>
  <si>
    <t>Powiat stalowowolski</t>
  </si>
  <si>
    <t>Powiat strzyżowski</t>
  </si>
  <si>
    <t>Powiat tarnobrzeski</t>
  </si>
  <si>
    <t>Powiat m.Krosno</t>
  </si>
  <si>
    <t>Powiat m.Przemyśl</t>
  </si>
  <si>
    <t>Powiat m.Rzeszów</t>
  </si>
  <si>
    <t>Powiat m.Tarnobrzeg</t>
  </si>
  <si>
    <t>wzrost/spadek do poprzedniego miesiąca (pkt. proc.)</t>
  </si>
  <si>
    <t>wzrost/spadek do analogicznego okresu ubr. (pkt. proc.)</t>
  </si>
  <si>
    <t>wzrost/spadek do miesiąca poprzedniego</t>
  </si>
  <si>
    <t>w tym: kobiety</t>
  </si>
  <si>
    <t>Liczba bezrobotnych powyżej 12 miesięcy* - będących w szczególnej sytuacji na rynku pracy</t>
  </si>
  <si>
    <t>%</t>
  </si>
  <si>
    <t>Bezrobotne kobiety zarejestrowane w PUP w woj. podkarpackim</t>
  </si>
  <si>
    <t>Bezrobotne kobiety zarejestrowane w PUP w woj. podkarpackim c.d.</t>
  </si>
  <si>
    <t>Stopa bezrobocia rejestrowanego - wg województw i powiatów</t>
  </si>
  <si>
    <t>wzrost lub spadek do poprzedniego miesiąca (pkt. proc.)</t>
  </si>
  <si>
    <t>wzrost lub spadek do analogicznego okresu ubr. (pkt. proc.)</t>
  </si>
  <si>
    <t>opracowanie:</t>
  </si>
  <si>
    <t>* Bezrobotni długotrwale - w okresie ostatnich dwóch lat. Definicja zawarta w ustawie o promocji zatrudnienia i instytucjach rynku pracy.</t>
  </si>
  <si>
    <t>Liczba bezrobotnych do 30 roku życia - w szczególnej sytuacji na rynku pracy</t>
  </si>
  <si>
    <t>Liczba bezrobotnych powyżej 50 roku życia - w szczególnej sytuacji na rynku pracy</t>
  </si>
  <si>
    <t>** GUS, BDL,  http://www.stat.gov.pl</t>
  </si>
  <si>
    <t>* GUS, BDL,  http://www.stat.gov.pl</t>
  </si>
  <si>
    <t>liczba bezrobotnych ogółem stan na 30 IV '18 r.</t>
  </si>
  <si>
    <t>liczba bezrobotnych zam. na wsi stan na 30 IV '18 r.</t>
  </si>
  <si>
    <t>liczba bezrobotnych pow. 12 m-cy stan na 30 IV '18 r.</t>
  </si>
  <si>
    <t>liczba bezrobotnych do 30 r. ż. stan na 30 IV '18 r.</t>
  </si>
  <si>
    <t>liczba bezrobotnych 50+ stan na 30 IV '18 r.</t>
  </si>
  <si>
    <t>liczba ofert w IV '18 r.</t>
  </si>
  <si>
    <t>liczba bezrobotnych ogółem stan na 31 V '18 r.</t>
  </si>
  <si>
    <t>liczba bezrobotnych ogółem stan na 31 V '17 r.</t>
  </si>
  <si>
    <t>liczba bezrobotnych kobiet stan na 31 V '17 r.</t>
  </si>
  <si>
    <t>liczba bezrobotnych kobiet stan na 30 IV'18 r.</t>
  </si>
  <si>
    <t>liczba bezrobotnych kobiet stan na 31 V '18 r.</t>
  </si>
  <si>
    <t>Stopa bezrobocia stan na 31 V '17 r. (w%)*</t>
  </si>
  <si>
    <t>Stopa bezrobocia stan na 30 IV '18 r. (%)*</t>
  </si>
  <si>
    <t>Stopa bezrobocia stan na 31 V '18 r. (%)</t>
  </si>
  <si>
    <t>Stopa bezrobocia stan na 30 IV '18 r. (w%)*</t>
  </si>
  <si>
    <t>Stopa bezrobocia stan na 31 V '18 r. (w%)</t>
  </si>
  <si>
    <t>liczba bezrobotnych zam. na wsi stan na 31 V '17 r.</t>
  </si>
  <si>
    <t>liczba bezrobotnych zam. na wsi stan na 31 V '18 r.</t>
  </si>
  <si>
    <t>liczba bezrobotnych pow. 12 m-cy stan na 31 V '18 r.</t>
  </si>
  <si>
    <t>liczba bezrobotnych pow. 12 m-cy stan na 31 V '17 r.</t>
  </si>
  <si>
    <t>liczba bezrobotnych do 30 r.ż. stan na 31 V '17 r.</t>
  </si>
  <si>
    <t>liczba bezrobotnych do 30 r. ż. stan na 31 V '18 r.</t>
  </si>
  <si>
    <t>liczba bezrobotnych 50+ stan na 31 V '17 r.</t>
  </si>
  <si>
    <t>liczba bezrobotnych 50+ stan na 31 V '18 r.</t>
  </si>
  <si>
    <t>liczba ofert w V '18 r.</t>
  </si>
  <si>
    <t>liczba ofert w V '17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</si>
</sst>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38"/>
      <scheme val="minor"/>
    </font>
    <font>
      <sz val="11"/>
      <name val="Cambria"/>
      <family val="1"/>
      <charset val="238"/>
      <scheme val="major"/>
    </font>
    <font>
      <sz val="11"/>
      <color indexed="8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sz val="9"/>
      <color rgb="FF000000"/>
      <name val="Arial"/>
      <family val="2"/>
      <charset val="238"/>
    </font>
    <font>
      <b/>
      <sz val="11"/>
      <color theme="1"/>
      <name val="Cambria"/>
      <family val="1"/>
      <charset val="238"/>
      <scheme val="major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indexed="8"/>
      <name val="Cambria"/>
      <family val="1"/>
      <charset val="238"/>
      <scheme val="major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lightGray">
        <fgColor rgb="FF41AAC3"/>
        <bgColor theme="7" tint="0.79998168889431442"/>
      </patternFill>
    </fill>
    <fill>
      <patternFill patternType="solid">
        <fgColor theme="7" tint="0.59999389629810485"/>
        <bgColor indexed="64"/>
      </patternFill>
    </fill>
    <fill>
      <patternFill patternType="lightGray">
        <fgColor rgb="FF41AAC3"/>
        <bgColor theme="7" tint="0.5999938962981048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horizontal="right" vertical="center"/>
    </xf>
  </cellStyleXfs>
  <cellXfs count="59">
    <xf numFmtId="0" fontId="0" fillId="0" borderId="0" xfId="0"/>
    <xf numFmtId="0" fontId="3" fillId="2" borderId="0" xfId="0" applyFont="1" applyFill="1"/>
    <xf numFmtId="0" fontId="0" fillId="2" borderId="0" xfId="0" applyFill="1"/>
    <xf numFmtId="3" fontId="0" fillId="2" borderId="0" xfId="0" applyNumberFormat="1" applyFill="1"/>
    <xf numFmtId="3" fontId="0" fillId="2" borderId="0" xfId="0" applyNumberFormat="1" applyFill="1" applyAlignment="1">
      <alignment horizontal="center" vertical="center"/>
    </xf>
    <xf numFmtId="0" fontId="1" fillId="2" borderId="1" xfId="0" applyFont="1" applyFill="1" applyBorder="1"/>
    <xf numFmtId="0" fontId="2" fillId="2" borderId="1" xfId="0" applyFont="1" applyFill="1" applyBorder="1"/>
    <xf numFmtId="3" fontId="3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15" fontId="1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/>
    <xf numFmtId="0" fontId="7" fillId="3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/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9" fillId="3" borderId="1" xfId="0" applyFont="1" applyFill="1" applyBorder="1"/>
    <xf numFmtId="0" fontId="5" fillId="2" borderId="0" xfId="0" applyFont="1" applyFill="1"/>
    <xf numFmtId="15" fontId="10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3" fontId="7" fillId="2" borderId="1" xfId="0" applyNumberFormat="1" applyFont="1" applyFill="1" applyBorder="1" applyAlignment="1">
      <alignment horizontal="center" vertical="center"/>
    </xf>
    <xf numFmtId="3" fontId="7" fillId="4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/>
    <xf numFmtId="0" fontId="12" fillId="3" borderId="1" xfId="0" applyFont="1" applyFill="1" applyBorder="1"/>
    <xf numFmtId="3" fontId="8" fillId="3" borderId="1" xfId="0" applyNumberFormat="1" applyFont="1" applyFill="1" applyBorder="1" applyAlignment="1">
      <alignment horizontal="center" vertical="center"/>
    </xf>
    <xf numFmtId="3" fontId="8" fillId="4" borderId="1" xfId="0" applyNumberFormat="1" applyFont="1" applyFill="1" applyBorder="1" applyAlignment="1">
      <alignment horizontal="center" vertical="center"/>
    </xf>
    <xf numFmtId="3" fontId="7" fillId="2" borderId="0" xfId="0" applyNumberFormat="1" applyFont="1" applyFill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/>
    <xf numFmtId="164" fontId="8" fillId="0" borderId="1" xfId="0" applyNumberFormat="1" applyFont="1" applyFill="1" applyBorder="1" applyAlignment="1">
      <alignment horizontal="center" vertical="center"/>
    </xf>
    <xf numFmtId="165" fontId="8" fillId="4" borderId="1" xfId="0" applyNumberFormat="1" applyFont="1" applyFill="1" applyBorder="1" applyAlignment="1">
      <alignment horizontal="center" vertical="center" wrapText="1"/>
    </xf>
    <xf numFmtId="165" fontId="7" fillId="4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 wrapText="1"/>
    </xf>
    <xf numFmtId="3" fontId="7" fillId="2" borderId="0" xfId="0" applyNumberFormat="1" applyFont="1" applyFill="1"/>
    <xf numFmtId="164" fontId="7" fillId="2" borderId="0" xfId="0" applyNumberFormat="1" applyFont="1" applyFill="1"/>
    <xf numFmtId="3" fontId="8" fillId="4" borderId="1" xfId="0" applyNumberFormat="1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center"/>
    </xf>
    <xf numFmtId="164" fontId="7" fillId="2" borderId="1" xfId="0" quotePrefix="1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/>
    </xf>
    <xf numFmtId="3" fontId="5" fillId="3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164" fontId="7" fillId="4" borderId="1" xfId="0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left" vertical="center" wrapText="1"/>
    </xf>
    <xf numFmtId="164" fontId="8" fillId="6" borderId="1" xfId="0" applyNumberFormat="1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S7" xfId="1"/>
  </cellStyles>
  <dxfs count="0"/>
  <tableStyles count="0" defaultTableStyle="TableStyleMedium2" defaultPivotStyle="PivotStyleLight16"/>
  <colors>
    <mruColors>
      <color rgb="FFD9FFD9"/>
      <color rgb="FFCCFFCC"/>
      <color rgb="FF41AAC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G29"/>
  <sheetViews>
    <sheetView tabSelected="1" zoomScale="110" zoomScaleNormal="110" workbookViewId="0">
      <selection activeCell="B1" sqref="B1"/>
    </sheetView>
  </sheetViews>
  <sheetFormatPr defaultRowHeight="15" x14ac:dyDescent="0.25"/>
  <cols>
    <col min="1" max="1" width="1.5703125" style="14" customWidth="1"/>
    <col min="2" max="2" width="22" style="14" customWidth="1"/>
    <col min="3" max="3" width="14.7109375" style="14" customWidth="1"/>
    <col min="4" max="4" width="14.42578125" style="14" customWidth="1"/>
    <col min="5" max="5" width="13.85546875" style="14" customWidth="1"/>
    <col min="6" max="6" width="14.7109375" style="14" customWidth="1"/>
    <col min="7" max="7" width="16.140625" style="14" customWidth="1"/>
    <col min="8" max="16384" width="9.140625" style="14"/>
  </cols>
  <sheetData>
    <row r="1" spans="2:7" x14ac:dyDescent="0.25">
      <c r="B1" s="20" t="s">
        <v>36</v>
      </c>
    </row>
    <row r="2" spans="2:7" ht="60" x14ac:dyDescent="0.25">
      <c r="B2" s="23" t="s">
        <v>27</v>
      </c>
      <c r="C2" s="24" t="s">
        <v>103</v>
      </c>
      <c r="D2" s="25" t="s">
        <v>97</v>
      </c>
      <c r="E2" s="24" t="s">
        <v>82</v>
      </c>
      <c r="F2" s="25" t="s">
        <v>104</v>
      </c>
      <c r="G2" s="24" t="s">
        <v>26</v>
      </c>
    </row>
    <row r="3" spans="2:7" x14ac:dyDescent="0.25">
      <c r="B3" s="26" t="s">
        <v>0</v>
      </c>
      <c r="C3" s="27">
        <v>1196</v>
      </c>
      <c r="D3" s="28">
        <v>1275</v>
      </c>
      <c r="E3" s="27">
        <f>SUM(C3)-D3</f>
        <v>-79</v>
      </c>
      <c r="F3" s="28">
        <v>1383</v>
      </c>
      <c r="G3" s="27">
        <f>SUM(C3)-F3</f>
        <v>-187</v>
      </c>
    </row>
    <row r="4" spans="2:7" x14ac:dyDescent="0.25">
      <c r="B4" s="26" t="s">
        <v>1</v>
      </c>
      <c r="C4" s="27">
        <v>4211</v>
      </c>
      <c r="D4" s="28">
        <v>4374</v>
      </c>
      <c r="E4" s="27">
        <f>SUM(C4)-D4</f>
        <v>-163</v>
      </c>
      <c r="F4" s="28">
        <v>4780</v>
      </c>
      <c r="G4" s="27">
        <f>SUM(C4)-F4</f>
        <v>-569</v>
      </c>
    </row>
    <row r="5" spans="2:7" x14ac:dyDescent="0.25">
      <c r="B5" s="26" t="s">
        <v>2</v>
      </c>
      <c r="C5" s="27">
        <v>3754</v>
      </c>
      <c r="D5" s="28">
        <v>3949</v>
      </c>
      <c r="E5" s="27">
        <f>SUM(C5)-D5</f>
        <v>-195</v>
      </c>
      <c r="F5" s="28">
        <v>4794</v>
      </c>
      <c r="G5" s="27">
        <f t="shared" ref="G5:G28" si="0">SUM(C5)-F5</f>
        <v>-1040</v>
      </c>
    </row>
    <row r="6" spans="2:7" x14ac:dyDescent="0.25">
      <c r="B6" s="26" t="s">
        <v>3</v>
      </c>
      <c r="C6" s="27">
        <v>6668</v>
      </c>
      <c r="D6" s="28">
        <v>6809</v>
      </c>
      <c r="E6" s="27">
        <f t="shared" ref="E6:E27" si="1">SUM(C6)-D6</f>
        <v>-141</v>
      </c>
      <c r="F6" s="28">
        <v>7214</v>
      </c>
      <c r="G6" s="27">
        <f t="shared" si="0"/>
        <v>-546</v>
      </c>
    </row>
    <row r="7" spans="2:7" x14ac:dyDescent="0.25">
      <c r="B7" s="26" t="s">
        <v>4</v>
      </c>
      <c r="C7" s="27">
        <v>5178</v>
      </c>
      <c r="D7" s="28">
        <v>5472</v>
      </c>
      <c r="E7" s="27">
        <f t="shared" si="1"/>
        <v>-294</v>
      </c>
      <c r="F7" s="28">
        <v>6158</v>
      </c>
      <c r="G7" s="27">
        <f t="shared" si="0"/>
        <v>-980</v>
      </c>
    </row>
    <row r="8" spans="2:7" x14ac:dyDescent="0.25">
      <c r="B8" s="26" t="s">
        <v>5</v>
      </c>
      <c r="C8" s="27">
        <v>2081</v>
      </c>
      <c r="D8" s="28">
        <v>2191</v>
      </c>
      <c r="E8" s="27">
        <f t="shared" si="1"/>
        <v>-110</v>
      </c>
      <c r="F8" s="28">
        <v>2374</v>
      </c>
      <c r="G8" s="27">
        <f t="shared" si="0"/>
        <v>-293</v>
      </c>
    </row>
    <row r="9" spans="2:7" x14ac:dyDescent="0.25">
      <c r="B9" s="29" t="s">
        <v>6</v>
      </c>
      <c r="C9" s="27">
        <v>2247</v>
      </c>
      <c r="D9" s="28">
        <v>2454</v>
      </c>
      <c r="E9" s="27">
        <f t="shared" si="1"/>
        <v>-207</v>
      </c>
      <c r="F9" s="28">
        <v>3226</v>
      </c>
      <c r="G9" s="27">
        <f t="shared" si="0"/>
        <v>-979</v>
      </c>
    </row>
    <row r="10" spans="2:7" x14ac:dyDescent="0.25">
      <c r="B10" s="26" t="s">
        <v>7</v>
      </c>
      <c r="C10" s="27">
        <v>1750</v>
      </c>
      <c r="D10" s="28">
        <v>1900</v>
      </c>
      <c r="E10" s="27">
        <f t="shared" si="1"/>
        <v>-150</v>
      </c>
      <c r="F10" s="28">
        <v>1927</v>
      </c>
      <c r="G10" s="27">
        <f t="shared" si="0"/>
        <v>-177</v>
      </c>
    </row>
    <row r="11" spans="2:7" x14ac:dyDescent="0.25">
      <c r="B11" s="26" t="s">
        <v>8</v>
      </c>
      <c r="C11" s="27">
        <v>3827</v>
      </c>
      <c r="D11" s="28">
        <v>3966</v>
      </c>
      <c r="E11" s="27">
        <f t="shared" si="1"/>
        <v>-139</v>
      </c>
      <c r="F11" s="28">
        <v>3843</v>
      </c>
      <c r="G11" s="27">
        <f t="shared" si="0"/>
        <v>-16</v>
      </c>
    </row>
    <row r="12" spans="2:7" x14ac:dyDescent="0.25">
      <c r="B12" s="26" t="s">
        <v>9</v>
      </c>
      <c r="C12" s="27">
        <v>2083</v>
      </c>
      <c r="D12" s="28">
        <v>2221</v>
      </c>
      <c r="E12" s="27">
        <f t="shared" si="1"/>
        <v>-138</v>
      </c>
      <c r="F12" s="28">
        <v>2414</v>
      </c>
      <c r="G12" s="27">
        <f t="shared" si="0"/>
        <v>-331</v>
      </c>
    </row>
    <row r="13" spans="2:7" x14ac:dyDescent="0.25">
      <c r="B13" s="26" t="s">
        <v>10</v>
      </c>
      <c r="C13" s="27">
        <v>3287</v>
      </c>
      <c r="D13" s="28">
        <v>3486</v>
      </c>
      <c r="E13" s="27">
        <f t="shared" si="1"/>
        <v>-199</v>
      </c>
      <c r="F13" s="28">
        <v>3850</v>
      </c>
      <c r="G13" s="27">
        <f t="shared" si="0"/>
        <v>-563</v>
      </c>
    </row>
    <row r="14" spans="2:7" x14ac:dyDescent="0.25">
      <c r="B14" s="26" t="s">
        <v>11</v>
      </c>
      <c r="C14" s="27">
        <v>3257</v>
      </c>
      <c r="D14" s="28">
        <v>3370</v>
      </c>
      <c r="E14" s="27">
        <f t="shared" si="1"/>
        <v>-113</v>
      </c>
      <c r="F14" s="28">
        <v>4030</v>
      </c>
      <c r="G14" s="27">
        <f t="shared" si="0"/>
        <v>-773</v>
      </c>
    </row>
    <row r="15" spans="2:7" x14ac:dyDescent="0.25">
      <c r="B15" s="26" t="s">
        <v>12</v>
      </c>
      <c r="C15" s="27">
        <v>3796</v>
      </c>
      <c r="D15" s="28">
        <v>3953</v>
      </c>
      <c r="E15" s="27">
        <f t="shared" si="1"/>
        <v>-157</v>
      </c>
      <c r="F15" s="28">
        <v>4124</v>
      </c>
      <c r="G15" s="27">
        <f t="shared" si="0"/>
        <v>-328</v>
      </c>
    </row>
    <row r="16" spans="2:7" x14ac:dyDescent="0.25">
      <c r="B16" s="26" t="s">
        <v>13</v>
      </c>
      <c r="C16" s="27">
        <v>3670</v>
      </c>
      <c r="D16" s="28">
        <v>3849</v>
      </c>
      <c r="E16" s="27">
        <f t="shared" si="1"/>
        <v>-179</v>
      </c>
      <c r="F16" s="28">
        <v>4166</v>
      </c>
      <c r="G16" s="27">
        <f t="shared" si="0"/>
        <v>-496</v>
      </c>
    </row>
    <row r="17" spans="2:7" x14ac:dyDescent="0.25">
      <c r="B17" s="26" t="s">
        <v>14</v>
      </c>
      <c r="C17" s="27">
        <v>3993</v>
      </c>
      <c r="D17" s="28">
        <v>4250</v>
      </c>
      <c r="E17" s="27">
        <f t="shared" si="1"/>
        <v>-257</v>
      </c>
      <c r="F17" s="28">
        <v>4633</v>
      </c>
      <c r="G17" s="27">
        <f t="shared" si="0"/>
        <v>-640</v>
      </c>
    </row>
    <row r="18" spans="2:7" x14ac:dyDescent="0.25">
      <c r="B18" s="26" t="s">
        <v>15</v>
      </c>
      <c r="C18" s="27">
        <v>3434</v>
      </c>
      <c r="D18" s="28">
        <v>3475</v>
      </c>
      <c r="E18" s="27">
        <f t="shared" si="1"/>
        <v>-41</v>
      </c>
      <c r="F18" s="28">
        <v>3510</v>
      </c>
      <c r="G18" s="27">
        <f t="shared" si="0"/>
        <v>-76</v>
      </c>
    </row>
    <row r="19" spans="2:7" x14ac:dyDescent="0.25">
      <c r="B19" s="26" t="s">
        <v>16</v>
      </c>
      <c r="C19" s="27">
        <v>6255</v>
      </c>
      <c r="D19" s="28">
        <v>6478</v>
      </c>
      <c r="E19" s="27">
        <f t="shared" si="1"/>
        <v>-223</v>
      </c>
      <c r="F19" s="28">
        <v>6953</v>
      </c>
      <c r="G19" s="27">
        <f t="shared" si="0"/>
        <v>-698</v>
      </c>
    </row>
    <row r="20" spans="2:7" x14ac:dyDescent="0.25">
      <c r="B20" s="26" t="s">
        <v>17</v>
      </c>
      <c r="C20" s="27">
        <v>2859</v>
      </c>
      <c r="D20" s="28">
        <v>3001</v>
      </c>
      <c r="E20" s="27">
        <f t="shared" si="1"/>
        <v>-142</v>
      </c>
      <c r="F20" s="28">
        <v>3140</v>
      </c>
      <c r="G20" s="27">
        <f t="shared" si="0"/>
        <v>-281</v>
      </c>
    </row>
    <row r="21" spans="2:7" x14ac:dyDescent="0.25">
      <c r="B21" s="26" t="s">
        <v>18</v>
      </c>
      <c r="C21" s="27">
        <v>2472</v>
      </c>
      <c r="D21" s="28">
        <v>2653</v>
      </c>
      <c r="E21" s="27">
        <f t="shared" si="1"/>
        <v>-181</v>
      </c>
      <c r="F21" s="28">
        <v>2698</v>
      </c>
      <c r="G21" s="27">
        <f t="shared" si="0"/>
        <v>-226</v>
      </c>
    </row>
    <row r="22" spans="2:7" x14ac:dyDescent="0.25">
      <c r="B22" s="26" t="s">
        <v>19</v>
      </c>
      <c r="C22" s="27">
        <v>3678</v>
      </c>
      <c r="D22" s="28">
        <v>3841</v>
      </c>
      <c r="E22" s="27">
        <f t="shared" si="1"/>
        <v>-163</v>
      </c>
      <c r="F22" s="28">
        <v>3970</v>
      </c>
      <c r="G22" s="27">
        <f t="shared" si="0"/>
        <v>-292</v>
      </c>
    </row>
    <row r="23" spans="2:7" x14ac:dyDescent="0.25">
      <c r="B23" s="26" t="s">
        <v>20</v>
      </c>
      <c r="C23" s="27">
        <v>1676</v>
      </c>
      <c r="D23" s="28">
        <v>1788</v>
      </c>
      <c r="E23" s="27">
        <f t="shared" si="1"/>
        <v>-112</v>
      </c>
      <c r="F23" s="28">
        <v>2045</v>
      </c>
      <c r="G23" s="27">
        <f t="shared" si="0"/>
        <v>-369</v>
      </c>
    </row>
    <row r="24" spans="2:7" x14ac:dyDescent="0.25">
      <c r="B24" s="26" t="s">
        <v>21</v>
      </c>
      <c r="C24" s="27">
        <v>890</v>
      </c>
      <c r="D24" s="28">
        <v>952</v>
      </c>
      <c r="E24" s="27">
        <f t="shared" si="1"/>
        <v>-62</v>
      </c>
      <c r="F24" s="28">
        <v>1277</v>
      </c>
      <c r="G24" s="27">
        <f t="shared" si="0"/>
        <v>-387</v>
      </c>
    </row>
    <row r="25" spans="2:7" x14ac:dyDescent="0.25">
      <c r="B25" s="26" t="s">
        <v>22</v>
      </c>
      <c r="C25" s="27">
        <v>3351</v>
      </c>
      <c r="D25" s="28">
        <v>3422</v>
      </c>
      <c r="E25" s="27">
        <f t="shared" si="1"/>
        <v>-71</v>
      </c>
      <c r="F25" s="28">
        <v>3745</v>
      </c>
      <c r="G25" s="27">
        <f t="shared" si="0"/>
        <v>-394</v>
      </c>
    </row>
    <row r="26" spans="2:7" x14ac:dyDescent="0.25">
      <c r="B26" s="26" t="s">
        <v>23</v>
      </c>
      <c r="C26" s="27">
        <v>6796</v>
      </c>
      <c r="D26" s="28">
        <v>6857</v>
      </c>
      <c r="E26" s="27">
        <f t="shared" si="1"/>
        <v>-61</v>
      </c>
      <c r="F26" s="28">
        <v>7515</v>
      </c>
      <c r="G26" s="27">
        <f t="shared" si="0"/>
        <v>-719</v>
      </c>
    </row>
    <row r="27" spans="2:7" x14ac:dyDescent="0.25">
      <c r="B27" s="26" t="s">
        <v>24</v>
      </c>
      <c r="C27" s="27">
        <v>1621</v>
      </c>
      <c r="D27" s="28">
        <v>1697</v>
      </c>
      <c r="E27" s="27">
        <f t="shared" si="1"/>
        <v>-76</v>
      </c>
      <c r="F27" s="28">
        <v>1864</v>
      </c>
      <c r="G27" s="27">
        <f t="shared" si="0"/>
        <v>-243</v>
      </c>
    </row>
    <row r="28" spans="2:7" x14ac:dyDescent="0.25">
      <c r="B28" s="30" t="s">
        <v>25</v>
      </c>
      <c r="C28" s="31">
        <f>SUM(C3:C27)</f>
        <v>84030</v>
      </c>
      <c r="D28" s="32">
        <f>SUM(D3:D27)</f>
        <v>87683</v>
      </c>
      <c r="E28" s="31">
        <f>SUM(C28)-D28</f>
        <v>-3653</v>
      </c>
      <c r="F28" s="32">
        <f>SUM(F3:F27)</f>
        <v>95633</v>
      </c>
      <c r="G28" s="31">
        <f t="shared" si="0"/>
        <v>-11603</v>
      </c>
    </row>
    <row r="29" spans="2:7" x14ac:dyDescent="0.25">
      <c r="E29" s="33"/>
      <c r="G29" s="33"/>
    </row>
  </sheetData>
  <printOptions horizontalCentered="1" verticalCentered="1"/>
  <pageMargins left="0" right="0" top="0.59055118110236227" bottom="0" header="0" footer="0"/>
  <pageSetup paperSize="9" scale="10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L29"/>
  <sheetViews>
    <sheetView zoomScale="110" zoomScaleNormal="110" workbookViewId="0">
      <selection activeCell="B1" sqref="B1"/>
    </sheetView>
  </sheetViews>
  <sheetFormatPr defaultRowHeight="15" x14ac:dyDescent="0.25"/>
  <cols>
    <col min="1" max="1" width="1.7109375" style="14" customWidth="1"/>
    <col min="2" max="2" width="20.42578125" style="14" customWidth="1"/>
    <col min="3" max="3" width="13.5703125" style="14" customWidth="1"/>
    <col min="4" max="4" width="12.85546875" style="14" customWidth="1"/>
    <col min="5" max="5" width="14.7109375" style="14" customWidth="1"/>
    <col min="6" max="6" width="13.28515625" style="14" customWidth="1"/>
    <col min="7" max="7" width="15.42578125" style="14" customWidth="1"/>
    <col min="8" max="8" width="1.5703125" style="14" customWidth="1"/>
    <col min="9" max="9" width="20.7109375" style="14" customWidth="1"/>
    <col min="10" max="10" width="13.7109375" style="14" customWidth="1"/>
    <col min="11" max="11" width="10.85546875" style="14" customWidth="1"/>
    <col min="12" max="12" width="10.42578125" style="14" customWidth="1"/>
    <col min="13" max="13" width="5.5703125" style="14" customWidth="1"/>
    <col min="14" max="16384" width="9.140625" style="14"/>
  </cols>
  <sheetData>
    <row r="1" spans="2:12" x14ac:dyDescent="0.25">
      <c r="B1" s="20" t="s">
        <v>86</v>
      </c>
      <c r="I1" s="20" t="s">
        <v>87</v>
      </c>
    </row>
    <row r="2" spans="2:12" ht="75" customHeight="1" x14ac:dyDescent="0.25">
      <c r="B2" s="23" t="s">
        <v>27</v>
      </c>
      <c r="C2" s="24" t="s">
        <v>107</v>
      </c>
      <c r="D2" s="25" t="s">
        <v>106</v>
      </c>
      <c r="E2" s="24" t="s">
        <v>28</v>
      </c>
      <c r="F2" s="25" t="s">
        <v>105</v>
      </c>
      <c r="G2" s="24" t="s">
        <v>26</v>
      </c>
      <c r="I2" s="23" t="s">
        <v>27</v>
      </c>
      <c r="J2" s="24" t="str">
        <f>T(bezrobotni!C2)</f>
        <v>liczba bezrobotnych ogółem stan na 31 V '18 r.</v>
      </c>
      <c r="K2" s="24" t="s">
        <v>83</v>
      </c>
      <c r="L2" s="24" t="s">
        <v>85</v>
      </c>
    </row>
    <row r="3" spans="2:12" x14ac:dyDescent="0.25">
      <c r="B3" s="26" t="s">
        <v>0</v>
      </c>
      <c r="C3" s="27">
        <v>643</v>
      </c>
      <c r="D3" s="28">
        <v>690</v>
      </c>
      <c r="E3" s="27">
        <f>SUM(C3)-D3</f>
        <v>-47</v>
      </c>
      <c r="F3" s="28">
        <v>724</v>
      </c>
      <c r="G3" s="27">
        <f t="shared" ref="G3:G27" si="0">SUM(C3)-F3</f>
        <v>-81</v>
      </c>
      <c r="I3" s="26" t="s">
        <v>0</v>
      </c>
      <c r="J3" s="27">
        <f>SUM(bezrobotni!C3)</f>
        <v>1196</v>
      </c>
      <c r="K3" s="27">
        <f>SUM(C3)</f>
        <v>643</v>
      </c>
      <c r="L3" s="34">
        <f t="shared" ref="L3:L28" si="1">SUM(K3)/J3*100</f>
        <v>53.762541806020067</v>
      </c>
    </row>
    <row r="4" spans="2:12" x14ac:dyDescent="0.25">
      <c r="B4" s="26" t="s">
        <v>1</v>
      </c>
      <c r="C4" s="27">
        <v>2399</v>
      </c>
      <c r="D4" s="28">
        <v>2443</v>
      </c>
      <c r="E4" s="27">
        <f>SUM(C4)-D4</f>
        <v>-44</v>
      </c>
      <c r="F4" s="28">
        <v>2682</v>
      </c>
      <c r="G4" s="27">
        <f t="shared" si="0"/>
        <v>-283</v>
      </c>
      <c r="I4" s="26" t="s">
        <v>1</v>
      </c>
      <c r="J4" s="27">
        <f>SUM(bezrobotni!C4)</f>
        <v>4211</v>
      </c>
      <c r="K4" s="27">
        <f t="shared" ref="K4:K27" si="2">SUM(C4)</f>
        <v>2399</v>
      </c>
      <c r="L4" s="34">
        <f t="shared" si="1"/>
        <v>56.969840892899548</v>
      </c>
    </row>
    <row r="5" spans="2:12" x14ac:dyDescent="0.25">
      <c r="B5" s="26" t="s">
        <v>2</v>
      </c>
      <c r="C5" s="27">
        <v>2411</v>
      </c>
      <c r="D5" s="28">
        <v>2475</v>
      </c>
      <c r="E5" s="27">
        <f>SUM(C5)-D5</f>
        <v>-64</v>
      </c>
      <c r="F5" s="28">
        <v>2884</v>
      </c>
      <c r="G5" s="27">
        <f t="shared" si="0"/>
        <v>-473</v>
      </c>
      <c r="I5" s="26" t="s">
        <v>2</v>
      </c>
      <c r="J5" s="27">
        <f>SUM(bezrobotni!C5)</f>
        <v>3754</v>
      </c>
      <c r="K5" s="27">
        <f t="shared" si="2"/>
        <v>2411</v>
      </c>
      <c r="L5" s="34">
        <f t="shared" si="1"/>
        <v>64.224826851358557</v>
      </c>
    </row>
    <row r="6" spans="2:12" x14ac:dyDescent="0.25">
      <c r="B6" s="26" t="s">
        <v>3</v>
      </c>
      <c r="C6" s="27">
        <v>3484</v>
      </c>
      <c r="D6" s="28">
        <v>3533</v>
      </c>
      <c r="E6" s="27">
        <f t="shared" ref="E6:E27" si="3">SUM(C6)-D6</f>
        <v>-49</v>
      </c>
      <c r="F6" s="28">
        <v>3694</v>
      </c>
      <c r="G6" s="27">
        <f t="shared" si="0"/>
        <v>-210</v>
      </c>
      <c r="I6" s="26" t="s">
        <v>3</v>
      </c>
      <c r="J6" s="27">
        <f>SUM(bezrobotni!C6)</f>
        <v>6668</v>
      </c>
      <c r="K6" s="27">
        <f t="shared" si="2"/>
        <v>3484</v>
      </c>
      <c r="L6" s="34">
        <f t="shared" si="1"/>
        <v>52.249550089982002</v>
      </c>
    </row>
    <row r="7" spans="2:12" x14ac:dyDescent="0.25">
      <c r="B7" s="26" t="s">
        <v>4</v>
      </c>
      <c r="C7" s="27">
        <v>3221</v>
      </c>
      <c r="D7" s="28">
        <v>3338</v>
      </c>
      <c r="E7" s="27">
        <f t="shared" si="3"/>
        <v>-117</v>
      </c>
      <c r="F7" s="28">
        <v>3652</v>
      </c>
      <c r="G7" s="27">
        <f t="shared" si="0"/>
        <v>-431</v>
      </c>
      <c r="I7" s="26" t="s">
        <v>4</v>
      </c>
      <c r="J7" s="27">
        <f>SUM(bezrobotni!C7)</f>
        <v>5178</v>
      </c>
      <c r="K7" s="27">
        <f t="shared" si="2"/>
        <v>3221</v>
      </c>
      <c r="L7" s="34">
        <f t="shared" si="1"/>
        <v>62.205484743144069</v>
      </c>
    </row>
    <row r="8" spans="2:12" x14ac:dyDescent="0.25">
      <c r="B8" s="26" t="s">
        <v>5</v>
      </c>
      <c r="C8" s="27">
        <v>1144</v>
      </c>
      <c r="D8" s="28">
        <v>1166</v>
      </c>
      <c r="E8" s="27">
        <f t="shared" si="3"/>
        <v>-22</v>
      </c>
      <c r="F8" s="28">
        <v>1205</v>
      </c>
      <c r="G8" s="27">
        <f t="shared" si="0"/>
        <v>-61</v>
      </c>
      <c r="I8" s="26" t="s">
        <v>5</v>
      </c>
      <c r="J8" s="27">
        <f>SUM(bezrobotni!C8)</f>
        <v>2081</v>
      </c>
      <c r="K8" s="27">
        <f t="shared" si="2"/>
        <v>1144</v>
      </c>
      <c r="L8" s="34">
        <f>SUM(K8)/J8*100</f>
        <v>54.973570398846704</v>
      </c>
    </row>
    <row r="9" spans="2:12" x14ac:dyDescent="0.25">
      <c r="B9" s="29" t="s">
        <v>6</v>
      </c>
      <c r="C9" s="27">
        <v>1206</v>
      </c>
      <c r="D9" s="28">
        <v>1288</v>
      </c>
      <c r="E9" s="27">
        <f t="shared" si="3"/>
        <v>-82</v>
      </c>
      <c r="F9" s="28">
        <v>1825</v>
      </c>
      <c r="G9" s="27">
        <f t="shared" si="0"/>
        <v>-619</v>
      </c>
      <c r="I9" s="29" t="s">
        <v>6</v>
      </c>
      <c r="J9" s="27">
        <f>SUM(bezrobotni!C9)</f>
        <v>2247</v>
      </c>
      <c r="K9" s="27">
        <f t="shared" si="2"/>
        <v>1206</v>
      </c>
      <c r="L9" s="34">
        <f t="shared" si="1"/>
        <v>53.671562082777037</v>
      </c>
    </row>
    <row r="10" spans="2:12" x14ac:dyDescent="0.25">
      <c r="B10" s="26" t="s">
        <v>7</v>
      </c>
      <c r="C10" s="27">
        <v>842</v>
      </c>
      <c r="D10" s="28">
        <v>933</v>
      </c>
      <c r="E10" s="27">
        <f t="shared" si="3"/>
        <v>-91</v>
      </c>
      <c r="F10" s="28">
        <v>908</v>
      </c>
      <c r="G10" s="27">
        <f t="shared" si="0"/>
        <v>-66</v>
      </c>
      <c r="I10" s="26" t="s">
        <v>7</v>
      </c>
      <c r="J10" s="27">
        <f>SUM(bezrobotni!C10)</f>
        <v>1750</v>
      </c>
      <c r="K10" s="27">
        <f t="shared" si="2"/>
        <v>842</v>
      </c>
      <c r="L10" s="34">
        <f t="shared" si="1"/>
        <v>48.114285714285714</v>
      </c>
    </row>
    <row r="11" spans="2:12" x14ac:dyDescent="0.25">
      <c r="B11" s="26" t="s">
        <v>8</v>
      </c>
      <c r="C11" s="27">
        <v>1972</v>
      </c>
      <c r="D11" s="28">
        <v>2013</v>
      </c>
      <c r="E11" s="27">
        <f t="shared" si="3"/>
        <v>-41</v>
      </c>
      <c r="F11" s="28">
        <v>1964</v>
      </c>
      <c r="G11" s="27">
        <f t="shared" si="0"/>
        <v>8</v>
      </c>
      <c r="I11" s="26" t="s">
        <v>8</v>
      </c>
      <c r="J11" s="27">
        <f>SUM(bezrobotni!C11)</f>
        <v>3827</v>
      </c>
      <c r="K11" s="27">
        <f t="shared" si="2"/>
        <v>1972</v>
      </c>
      <c r="L11" s="34">
        <f t="shared" si="1"/>
        <v>51.528612490201198</v>
      </c>
    </row>
    <row r="12" spans="2:12" x14ac:dyDescent="0.25">
      <c r="B12" s="26" t="s">
        <v>9</v>
      </c>
      <c r="C12" s="27">
        <v>1073</v>
      </c>
      <c r="D12" s="28">
        <v>1095</v>
      </c>
      <c r="E12" s="27">
        <f t="shared" si="3"/>
        <v>-22</v>
      </c>
      <c r="F12" s="28">
        <v>1214</v>
      </c>
      <c r="G12" s="27">
        <f t="shared" si="0"/>
        <v>-141</v>
      </c>
      <c r="I12" s="26" t="s">
        <v>9</v>
      </c>
      <c r="J12" s="27">
        <f>SUM(bezrobotni!C12)</f>
        <v>2083</v>
      </c>
      <c r="K12" s="27">
        <f t="shared" si="2"/>
        <v>1073</v>
      </c>
      <c r="L12" s="34">
        <f t="shared" si="1"/>
        <v>51.512241958713389</v>
      </c>
    </row>
    <row r="13" spans="2:12" x14ac:dyDescent="0.25">
      <c r="B13" s="26" t="s">
        <v>10</v>
      </c>
      <c r="C13" s="27">
        <v>1689</v>
      </c>
      <c r="D13" s="28">
        <v>1780</v>
      </c>
      <c r="E13" s="27">
        <f t="shared" si="3"/>
        <v>-91</v>
      </c>
      <c r="F13" s="28">
        <v>1905</v>
      </c>
      <c r="G13" s="27">
        <f t="shared" si="0"/>
        <v>-216</v>
      </c>
      <c r="I13" s="26" t="s">
        <v>10</v>
      </c>
      <c r="J13" s="27">
        <f>SUM(bezrobotni!C13)</f>
        <v>3287</v>
      </c>
      <c r="K13" s="27">
        <f t="shared" si="2"/>
        <v>1689</v>
      </c>
      <c r="L13" s="34">
        <f t="shared" si="1"/>
        <v>51.384240949193796</v>
      </c>
    </row>
    <row r="14" spans="2:12" x14ac:dyDescent="0.25">
      <c r="B14" s="26" t="s">
        <v>11</v>
      </c>
      <c r="C14" s="27">
        <v>1886</v>
      </c>
      <c r="D14" s="28">
        <v>1929</v>
      </c>
      <c r="E14" s="27">
        <f t="shared" si="3"/>
        <v>-43</v>
      </c>
      <c r="F14" s="28">
        <v>2292</v>
      </c>
      <c r="G14" s="27">
        <f t="shared" si="0"/>
        <v>-406</v>
      </c>
      <c r="I14" s="26" t="s">
        <v>11</v>
      </c>
      <c r="J14" s="27">
        <f>SUM(bezrobotni!C14)</f>
        <v>3257</v>
      </c>
      <c r="K14" s="27">
        <f t="shared" si="2"/>
        <v>1886</v>
      </c>
      <c r="L14" s="34">
        <f t="shared" si="1"/>
        <v>57.906048510899602</v>
      </c>
    </row>
    <row r="15" spans="2:12" x14ac:dyDescent="0.25">
      <c r="B15" s="26" t="s">
        <v>12</v>
      </c>
      <c r="C15" s="27">
        <v>2007</v>
      </c>
      <c r="D15" s="28">
        <v>2076</v>
      </c>
      <c r="E15" s="27">
        <f t="shared" si="3"/>
        <v>-69</v>
      </c>
      <c r="F15" s="28">
        <v>2109</v>
      </c>
      <c r="G15" s="27">
        <f t="shared" si="0"/>
        <v>-102</v>
      </c>
      <c r="I15" s="26" t="s">
        <v>12</v>
      </c>
      <c r="J15" s="27">
        <f>SUM(bezrobotni!C15)</f>
        <v>3796</v>
      </c>
      <c r="K15" s="27">
        <f t="shared" si="2"/>
        <v>2007</v>
      </c>
      <c r="L15" s="34">
        <f t="shared" si="1"/>
        <v>52.871443624868284</v>
      </c>
    </row>
    <row r="16" spans="2:12" x14ac:dyDescent="0.25">
      <c r="B16" s="26" t="s">
        <v>13</v>
      </c>
      <c r="C16" s="27">
        <v>1928</v>
      </c>
      <c r="D16" s="28">
        <v>2039</v>
      </c>
      <c r="E16" s="27">
        <f t="shared" si="3"/>
        <v>-111</v>
      </c>
      <c r="F16" s="28">
        <v>2172</v>
      </c>
      <c r="G16" s="27">
        <f t="shared" si="0"/>
        <v>-244</v>
      </c>
      <c r="I16" s="26" t="s">
        <v>13</v>
      </c>
      <c r="J16" s="27">
        <f>SUM(bezrobotni!C16)</f>
        <v>3670</v>
      </c>
      <c r="K16" s="27">
        <f t="shared" si="2"/>
        <v>1928</v>
      </c>
      <c r="L16" s="34">
        <f t="shared" si="1"/>
        <v>52.534059945504083</v>
      </c>
    </row>
    <row r="17" spans="2:12" x14ac:dyDescent="0.25">
      <c r="B17" s="26" t="s">
        <v>14</v>
      </c>
      <c r="C17" s="27">
        <v>2297</v>
      </c>
      <c r="D17" s="28">
        <v>2416</v>
      </c>
      <c r="E17" s="27">
        <f t="shared" si="3"/>
        <v>-119</v>
      </c>
      <c r="F17" s="28">
        <v>2535</v>
      </c>
      <c r="G17" s="27">
        <f t="shared" si="0"/>
        <v>-238</v>
      </c>
      <c r="I17" s="26" t="s">
        <v>14</v>
      </c>
      <c r="J17" s="27">
        <f>SUM(bezrobotni!C17)</f>
        <v>3993</v>
      </c>
      <c r="K17" s="27">
        <f t="shared" si="2"/>
        <v>2297</v>
      </c>
      <c r="L17" s="34">
        <f t="shared" si="1"/>
        <v>57.525669922364145</v>
      </c>
    </row>
    <row r="18" spans="2:12" x14ac:dyDescent="0.25">
      <c r="B18" s="26" t="s">
        <v>15</v>
      </c>
      <c r="C18" s="27">
        <v>2005</v>
      </c>
      <c r="D18" s="28">
        <v>2002</v>
      </c>
      <c r="E18" s="27">
        <f t="shared" si="3"/>
        <v>3</v>
      </c>
      <c r="F18" s="28">
        <v>1944</v>
      </c>
      <c r="G18" s="27">
        <f t="shared" si="0"/>
        <v>61</v>
      </c>
      <c r="I18" s="26" t="s">
        <v>15</v>
      </c>
      <c r="J18" s="27">
        <f>SUM(bezrobotni!C18)</f>
        <v>3434</v>
      </c>
      <c r="K18" s="27">
        <f t="shared" si="2"/>
        <v>2005</v>
      </c>
      <c r="L18" s="34">
        <f t="shared" si="1"/>
        <v>58.386721025043684</v>
      </c>
    </row>
    <row r="19" spans="2:12" x14ac:dyDescent="0.25">
      <c r="B19" s="26" t="s">
        <v>16</v>
      </c>
      <c r="C19" s="27">
        <v>3200</v>
      </c>
      <c r="D19" s="28">
        <v>3255</v>
      </c>
      <c r="E19" s="27">
        <f t="shared" si="3"/>
        <v>-55</v>
      </c>
      <c r="F19" s="28">
        <v>3449</v>
      </c>
      <c r="G19" s="27">
        <f t="shared" si="0"/>
        <v>-249</v>
      </c>
      <c r="I19" s="26" t="s">
        <v>16</v>
      </c>
      <c r="J19" s="27">
        <f>SUM(bezrobotni!C19)</f>
        <v>6255</v>
      </c>
      <c r="K19" s="27">
        <f t="shared" si="2"/>
        <v>3200</v>
      </c>
      <c r="L19" s="34">
        <f t="shared" si="1"/>
        <v>51.159072741806554</v>
      </c>
    </row>
    <row r="20" spans="2:12" x14ac:dyDescent="0.25">
      <c r="B20" s="26" t="s">
        <v>17</v>
      </c>
      <c r="C20" s="27">
        <v>1511</v>
      </c>
      <c r="D20" s="28">
        <v>1560</v>
      </c>
      <c r="E20" s="27">
        <f t="shared" si="3"/>
        <v>-49</v>
      </c>
      <c r="F20" s="28">
        <v>1623</v>
      </c>
      <c r="G20" s="27">
        <f t="shared" si="0"/>
        <v>-112</v>
      </c>
      <c r="I20" s="26" t="s">
        <v>17</v>
      </c>
      <c r="J20" s="27">
        <f>SUM(bezrobotni!C20)</f>
        <v>2859</v>
      </c>
      <c r="K20" s="27">
        <f t="shared" si="2"/>
        <v>1511</v>
      </c>
      <c r="L20" s="34">
        <f t="shared" si="1"/>
        <v>52.850647079398392</v>
      </c>
    </row>
    <row r="21" spans="2:12" x14ac:dyDescent="0.25">
      <c r="B21" s="26" t="s">
        <v>18</v>
      </c>
      <c r="C21" s="27">
        <v>1418</v>
      </c>
      <c r="D21" s="28">
        <v>1526</v>
      </c>
      <c r="E21" s="27">
        <f t="shared" si="3"/>
        <v>-108</v>
      </c>
      <c r="F21" s="28">
        <v>1488</v>
      </c>
      <c r="G21" s="27">
        <f t="shared" si="0"/>
        <v>-70</v>
      </c>
      <c r="I21" s="26" t="s">
        <v>18</v>
      </c>
      <c r="J21" s="27">
        <f>SUM(bezrobotni!C21)</f>
        <v>2472</v>
      </c>
      <c r="K21" s="27">
        <f t="shared" si="2"/>
        <v>1418</v>
      </c>
      <c r="L21" s="34">
        <f t="shared" si="1"/>
        <v>57.362459546925571</v>
      </c>
    </row>
    <row r="22" spans="2:12" x14ac:dyDescent="0.25">
      <c r="B22" s="26" t="s">
        <v>19</v>
      </c>
      <c r="C22" s="27">
        <v>2052</v>
      </c>
      <c r="D22" s="28">
        <v>2118</v>
      </c>
      <c r="E22" s="27">
        <f t="shared" si="3"/>
        <v>-66</v>
      </c>
      <c r="F22" s="28">
        <v>2161</v>
      </c>
      <c r="G22" s="27">
        <f t="shared" si="0"/>
        <v>-109</v>
      </c>
      <c r="I22" s="26" t="s">
        <v>19</v>
      </c>
      <c r="J22" s="27">
        <f>SUM(bezrobotni!C22)</f>
        <v>3678</v>
      </c>
      <c r="K22" s="27">
        <f t="shared" si="2"/>
        <v>2052</v>
      </c>
      <c r="L22" s="34">
        <f t="shared" si="1"/>
        <v>55.791190864600324</v>
      </c>
    </row>
    <row r="23" spans="2:12" x14ac:dyDescent="0.25">
      <c r="B23" s="26" t="s">
        <v>20</v>
      </c>
      <c r="C23" s="27">
        <v>997</v>
      </c>
      <c r="D23" s="28">
        <v>1046</v>
      </c>
      <c r="E23" s="27">
        <f t="shared" si="3"/>
        <v>-49</v>
      </c>
      <c r="F23" s="28">
        <v>1189</v>
      </c>
      <c r="G23" s="27">
        <f t="shared" si="0"/>
        <v>-192</v>
      </c>
      <c r="I23" s="26" t="s">
        <v>20</v>
      </c>
      <c r="J23" s="27">
        <f>SUM(bezrobotni!C23)</f>
        <v>1676</v>
      </c>
      <c r="K23" s="27">
        <f t="shared" si="2"/>
        <v>997</v>
      </c>
      <c r="L23" s="34">
        <f t="shared" si="1"/>
        <v>59.48687350835322</v>
      </c>
    </row>
    <row r="24" spans="2:12" x14ac:dyDescent="0.25">
      <c r="B24" s="26" t="s">
        <v>21</v>
      </c>
      <c r="C24" s="27">
        <v>467</v>
      </c>
      <c r="D24" s="28">
        <v>502</v>
      </c>
      <c r="E24" s="27">
        <f t="shared" si="3"/>
        <v>-35</v>
      </c>
      <c r="F24" s="28">
        <v>710</v>
      </c>
      <c r="G24" s="27">
        <f t="shared" si="0"/>
        <v>-243</v>
      </c>
      <c r="I24" s="26" t="s">
        <v>21</v>
      </c>
      <c r="J24" s="27">
        <f>SUM(bezrobotni!C24)</f>
        <v>890</v>
      </c>
      <c r="K24" s="27">
        <f t="shared" si="2"/>
        <v>467</v>
      </c>
      <c r="L24" s="34">
        <f t="shared" si="1"/>
        <v>52.471910112359552</v>
      </c>
    </row>
    <row r="25" spans="2:12" x14ac:dyDescent="0.25">
      <c r="B25" s="26" t="s">
        <v>22</v>
      </c>
      <c r="C25" s="27">
        <v>1770</v>
      </c>
      <c r="D25" s="28">
        <v>1825</v>
      </c>
      <c r="E25" s="27">
        <f t="shared" si="3"/>
        <v>-55</v>
      </c>
      <c r="F25" s="28">
        <v>1954</v>
      </c>
      <c r="G25" s="27">
        <f t="shared" si="0"/>
        <v>-184</v>
      </c>
      <c r="I25" s="26" t="s">
        <v>22</v>
      </c>
      <c r="J25" s="27">
        <f>SUM(bezrobotni!C25)</f>
        <v>3351</v>
      </c>
      <c r="K25" s="27">
        <f t="shared" si="2"/>
        <v>1770</v>
      </c>
      <c r="L25" s="34">
        <f t="shared" si="1"/>
        <v>52.820053715308866</v>
      </c>
    </row>
    <row r="26" spans="2:12" x14ac:dyDescent="0.25">
      <c r="B26" s="26" t="s">
        <v>23</v>
      </c>
      <c r="C26" s="27">
        <v>3520</v>
      </c>
      <c r="D26" s="28">
        <v>3525</v>
      </c>
      <c r="E26" s="27">
        <f t="shared" si="3"/>
        <v>-5</v>
      </c>
      <c r="F26" s="28">
        <v>3884</v>
      </c>
      <c r="G26" s="27">
        <f t="shared" si="0"/>
        <v>-364</v>
      </c>
      <c r="I26" s="26" t="s">
        <v>23</v>
      </c>
      <c r="J26" s="27">
        <f>SUM(bezrobotni!C26)</f>
        <v>6796</v>
      </c>
      <c r="K26" s="27">
        <f t="shared" si="2"/>
        <v>3520</v>
      </c>
      <c r="L26" s="34">
        <f t="shared" si="1"/>
        <v>51.795173631547975</v>
      </c>
    </row>
    <row r="27" spans="2:12" x14ac:dyDescent="0.25">
      <c r="B27" s="26" t="s">
        <v>24</v>
      </c>
      <c r="C27" s="27">
        <v>886</v>
      </c>
      <c r="D27" s="28">
        <v>927</v>
      </c>
      <c r="E27" s="27">
        <f t="shared" si="3"/>
        <v>-41</v>
      </c>
      <c r="F27" s="28">
        <v>985</v>
      </c>
      <c r="G27" s="27">
        <f t="shared" si="0"/>
        <v>-99</v>
      </c>
      <c r="I27" s="26" t="s">
        <v>24</v>
      </c>
      <c r="J27" s="27">
        <f>SUM(bezrobotni!C27)</f>
        <v>1621</v>
      </c>
      <c r="K27" s="27">
        <f t="shared" si="2"/>
        <v>886</v>
      </c>
      <c r="L27" s="34">
        <f t="shared" si="1"/>
        <v>54.657618753855644</v>
      </c>
    </row>
    <row r="28" spans="2:12" x14ac:dyDescent="0.25">
      <c r="B28" s="30" t="s">
        <v>25</v>
      </c>
      <c r="C28" s="31">
        <f>SUM(C3:C27)</f>
        <v>46028</v>
      </c>
      <c r="D28" s="32">
        <f>SUM(D3:D27)</f>
        <v>47500</v>
      </c>
      <c r="E28" s="31">
        <f>SUM(E3:E27)</f>
        <v>-1472</v>
      </c>
      <c r="F28" s="32">
        <f>SUM(F3:F27)</f>
        <v>51152</v>
      </c>
      <c r="G28" s="31">
        <f>SUM(G3:G27)</f>
        <v>-5124</v>
      </c>
      <c r="I28" s="30" t="s">
        <v>25</v>
      </c>
      <c r="J28" s="31">
        <f>SUM(J3:J27)</f>
        <v>84030</v>
      </c>
      <c r="K28" s="31">
        <f>SUM(K3:K27)</f>
        <v>46028</v>
      </c>
      <c r="L28" s="35">
        <f t="shared" si="1"/>
        <v>54.775675354040217</v>
      </c>
    </row>
    <row r="29" spans="2:12" x14ac:dyDescent="0.25">
      <c r="E29" s="33"/>
    </row>
  </sheetData>
  <printOptions horizontalCentered="1" verticalCentered="1"/>
  <pageMargins left="0" right="0" top="0.39370078740157483" bottom="0" header="0" footer="0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G21"/>
  <sheetViews>
    <sheetView zoomScale="130" zoomScaleNormal="130" workbookViewId="0">
      <selection activeCell="B1" sqref="B1"/>
    </sheetView>
  </sheetViews>
  <sheetFormatPr defaultRowHeight="15" x14ac:dyDescent="0.25"/>
  <cols>
    <col min="1" max="1" width="2.5703125" style="13" customWidth="1"/>
    <col min="2" max="2" width="26.7109375" style="14" customWidth="1"/>
    <col min="3" max="3" width="14.7109375" style="14" customWidth="1"/>
    <col min="4" max="4" width="14.42578125" style="14" customWidth="1"/>
    <col min="5" max="5" width="13.7109375" style="14" customWidth="1"/>
    <col min="6" max="6" width="14.140625" style="14" customWidth="1"/>
    <col min="7" max="7" width="13.5703125" style="14" customWidth="1"/>
    <col min="8" max="16384" width="9.140625" style="14"/>
  </cols>
  <sheetData>
    <row r="1" spans="2:7" x14ac:dyDescent="0.25">
      <c r="B1" s="20" t="s">
        <v>88</v>
      </c>
    </row>
    <row r="2" spans="2:7" ht="75" x14ac:dyDescent="0.25">
      <c r="B2" s="15" t="s">
        <v>27</v>
      </c>
      <c r="C2" s="15" t="s">
        <v>110</v>
      </c>
      <c r="D2" s="16" t="s">
        <v>109</v>
      </c>
      <c r="E2" s="15" t="s">
        <v>89</v>
      </c>
      <c r="F2" s="16" t="s">
        <v>108</v>
      </c>
      <c r="G2" s="15" t="s">
        <v>90</v>
      </c>
    </row>
    <row r="3" spans="2:7" x14ac:dyDescent="0.25">
      <c r="B3" s="56" t="s">
        <v>37</v>
      </c>
      <c r="C3" s="58">
        <v>6.1</v>
      </c>
      <c r="D3" s="57">
        <v>6.3</v>
      </c>
      <c r="E3" s="58">
        <f t="shared" ref="E3:E19" si="0">SUM(C3)-D3</f>
        <v>-0.20000000000000018</v>
      </c>
      <c r="F3" s="57">
        <v>7.3</v>
      </c>
      <c r="G3" s="58">
        <f t="shared" ref="G3:G19" si="1">SUM(C3)-F3</f>
        <v>-1.2000000000000002</v>
      </c>
    </row>
    <row r="4" spans="2:7" x14ac:dyDescent="0.25">
      <c r="B4" s="17" t="s">
        <v>38</v>
      </c>
      <c r="C4" s="18">
        <v>5.4</v>
      </c>
      <c r="D4" s="55">
        <v>5.6</v>
      </c>
      <c r="E4" s="18">
        <f t="shared" si="0"/>
        <v>-0.19999999999999929</v>
      </c>
      <c r="F4" s="55">
        <v>6.5</v>
      </c>
      <c r="G4" s="18">
        <f t="shared" si="1"/>
        <v>-1.0999999999999996</v>
      </c>
    </row>
    <row r="5" spans="2:7" x14ac:dyDescent="0.25">
      <c r="B5" s="17" t="s">
        <v>39</v>
      </c>
      <c r="C5" s="19">
        <v>9.1</v>
      </c>
      <c r="D5" s="55">
        <v>9.4</v>
      </c>
      <c r="E5" s="19">
        <f t="shared" si="0"/>
        <v>-0.30000000000000071</v>
      </c>
      <c r="F5" s="55">
        <v>10.9</v>
      </c>
      <c r="G5" s="18">
        <f t="shared" si="1"/>
        <v>-1.8000000000000007</v>
      </c>
    </row>
    <row r="6" spans="2:7" x14ac:dyDescent="0.25">
      <c r="B6" s="17" t="s">
        <v>40</v>
      </c>
      <c r="C6" s="18">
        <v>8.1</v>
      </c>
      <c r="D6" s="55">
        <v>8.3000000000000007</v>
      </c>
      <c r="E6" s="18">
        <f t="shared" si="0"/>
        <v>-0.20000000000000107</v>
      </c>
      <c r="F6" s="55">
        <v>9.3000000000000007</v>
      </c>
      <c r="G6" s="18">
        <f t="shared" si="1"/>
        <v>-1.2000000000000011</v>
      </c>
    </row>
    <row r="7" spans="2:7" x14ac:dyDescent="0.25">
      <c r="B7" s="17" t="s">
        <v>41</v>
      </c>
      <c r="C7" s="18">
        <v>6</v>
      </c>
      <c r="D7" s="55">
        <v>6.2</v>
      </c>
      <c r="E7" s="18">
        <f t="shared" si="0"/>
        <v>-0.20000000000000018</v>
      </c>
      <c r="F7" s="55">
        <v>7.5</v>
      </c>
      <c r="G7" s="18">
        <f t="shared" si="1"/>
        <v>-1.5</v>
      </c>
    </row>
    <row r="8" spans="2:7" x14ac:dyDescent="0.25">
      <c r="B8" s="17" t="s">
        <v>42</v>
      </c>
      <c r="C8" s="18">
        <v>6.4</v>
      </c>
      <c r="D8" s="55">
        <v>6.6</v>
      </c>
      <c r="E8" s="18">
        <f t="shared" si="0"/>
        <v>-0.19999999999999929</v>
      </c>
      <c r="F8" s="55">
        <v>7.7</v>
      </c>
      <c r="G8" s="18">
        <f t="shared" si="1"/>
        <v>-1.2999999999999998</v>
      </c>
    </row>
    <row r="9" spans="2:7" x14ac:dyDescent="0.25">
      <c r="B9" s="17" t="s">
        <v>43</v>
      </c>
      <c r="C9" s="18">
        <v>4.9000000000000004</v>
      </c>
      <c r="D9" s="55">
        <v>5.0999999999999996</v>
      </c>
      <c r="E9" s="18">
        <f t="shared" si="0"/>
        <v>-0.19999999999999929</v>
      </c>
      <c r="F9" s="55">
        <v>5.9</v>
      </c>
      <c r="G9" s="18">
        <f t="shared" si="1"/>
        <v>-1</v>
      </c>
    </row>
    <row r="10" spans="2:7" x14ac:dyDescent="0.25">
      <c r="B10" s="17" t="s">
        <v>44</v>
      </c>
      <c r="C10" s="18">
        <v>5.2</v>
      </c>
      <c r="D10" s="55">
        <v>5.4</v>
      </c>
      <c r="E10" s="18">
        <f t="shared" si="0"/>
        <v>-0.20000000000000018</v>
      </c>
      <c r="F10" s="55">
        <v>6.4</v>
      </c>
      <c r="G10" s="18">
        <f t="shared" si="1"/>
        <v>-1.2000000000000002</v>
      </c>
    </row>
    <row r="11" spans="2:7" x14ac:dyDescent="0.25">
      <c r="B11" s="17" t="s">
        <v>45</v>
      </c>
      <c r="C11" s="18">
        <v>6.3</v>
      </c>
      <c r="D11" s="55">
        <v>6.7</v>
      </c>
      <c r="E11" s="18">
        <f t="shared" si="0"/>
        <v>-0.40000000000000036</v>
      </c>
      <c r="F11" s="55">
        <v>8.1</v>
      </c>
      <c r="G11" s="18">
        <f t="shared" si="1"/>
        <v>-1.7999999999999998</v>
      </c>
    </row>
    <row r="12" spans="2:7" x14ac:dyDescent="0.25">
      <c r="B12" s="56" t="s">
        <v>46</v>
      </c>
      <c r="C12" s="58">
        <v>9</v>
      </c>
      <c r="D12" s="57">
        <v>9.3000000000000007</v>
      </c>
      <c r="E12" s="58">
        <f t="shared" si="0"/>
        <v>-0.30000000000000071</v>
      </c>
      <c r="F12" s="57">
        <v>10.199999999999999</v>
      </c>
      <c r="G12" s="58">
        <f>SUM(C12)-F12</f>
        <v>-1.1999999999999993</v>
      </c>
    </row>
    <row r="13" spans="2:7" x14ac:dyDescent="0.25">
      <c r="B13" s="17" t="s">
        <v>47</v>
      </c>
      <c r="C13" s="18">
        <v>8.1</v>
      </c>
      <c r="D13" s="55">
        <v>8.3000000000000007</v>
      </c>
      <c r="E13" s="18">
        <f t="shared" si="0"/>
        <v>-0.20000000000000107</v>
      </c>
      <c r="F13" s="55">
        <v>9.4</v>
      </c>
      <c r="G13" s="18">
        <f t="shared" si="1"/>
        <v>-1.3000000000000007</v>
      </c>
    </row>
    <row r="14" spans="2:7" x14ac:dyDescent="0.25">
      <c r="B14" s="17" t="s">
        <v>48</v>
      </c>
      <c r="C14" s="18">
        <v>5.0999999999999996</v>
      </c>
      <c r="D14" s="55">
        <v>5.3</v>
      </c>
      <c r="E14" s="18">
        <f t="shared" si="0"/>
        <v>-0.20000000000000018</v>
      </c>
      <c r="F14" s="55">
        <v>6.1</v>
      </c>
      <c r="G14" s="18">
        <f t="shared" si="1"/>
        <v>-1</v>
      </c>
    </row>
    <row r="15" spans="2:7" x14ac:dyDescent="0.25">
      <c r="B15" s="17" t="s">
        <v>49</v>
      </c>
      <c r="C15" s="18">
        <v>4.7</v>
      </c>
      <c r="D15" s="55">
        <v>4.9000000000000004</v>
      </c>
      <c r="E15" s="18">
        <f t="shared" si="0"/>
        <v>-0.20000000000000018</v>
      </c>
      <c r="F15" s="55">
        <v>5.9</v>
      </c>
      <c r="G15" s="18">
        <f t="shared" si="1"/>
        <v>-1.2000000000000002</v>
      </c>
    </row>
    <row r="16" spans="2:7" x14ac:dyDescent="0.25">
      <c r="B16" s="17" t="s">
        <v>50</v>
      </c>
      <c r="C16" s="18">
        <v>8.4</v>
      </c>
      <c r="D16" s="55">
        <v>8.6999999999999993</v>
      </c>
      <c r="E16" s="18">
        <f t="shared" si="0"/>
        <v>-0.29999999999999893</v>
      </c>
      <c r="F16" s="55">
        <v>9.5</v>
      </c>
      <c r="G16" s="18">
        <f t="shared" si="1"/>
        <v>-1.0999999999999996</v>
      </c>
    </row>
    <row r="17" spans="2:7" x14ac:dyDescent="0.25">
      <c r="B17" s="17" t="s">
        <v>51</v>
      </c>
      <c r="C17" s="18">
        <v>10.5</v>
      </c>
      <c r="D17" s="55">
        <v>11.1</v>
      </c>
      <c r="E17" s="18">
        <f t="shared" si="0"/>
        <v>-0.59999999999999964</v>
      </c>
      <c r="F17" s="55">
        <v>12.6</v>
      </c>
      <c r="G17" s="18">
        <f t="shared" si="1"/>
        <v>-2.0999999999999996</v>
      </c>
    </row>
    <row r="18" spans="2:7" x14ac:dyDescent="0.25">
      <c r="B18" s="17" t="s">
        <v>52</v>
      </c>
      <c r="C18" s="18">
        <v>3.4</v>
      </c>
      <c r="D18" s="55">
        <v>3.6</v>
      </c>
      <c r="E18" s="18">
        <f t="shared" si="0"/>
        <v>-0.20000000000000018</v>
      </c>
      <c r="F18" s="55">
        <v>4.3</v>
      </c>
      <c r="G18" s="18">
        <f t="shared" si="1"/>
        <v>-0.89999999999999991</v>
      </c>
    </row>
    <row r="19" spans="2:7" x14ac:dyDescent="0.25">
      <c r="B19" s="17" t="s">
        <v>53</v>
      </c>
      <c r="C19" s="18">
        <v>7.8</v>
      </c>
      <c r="D19" s="55">
        <v>8.1</v>
      </c>
      <c r="E19" s="18">
        <f t="shared" si="0"/>
        <v>-0.29999999999999982</v>
      </c>
      <c r="F19" s="55">
        <v>9.6999999999999993</v>
      </c>
      <c r="G19" s="18">
        <f t="shared" si="1"/>
        <v>-1.8999999999999995</v>
      </c>
    </row>
    <row r="20" spans="2:7" ht="12.75" customHeight="1" x14ac:dyDescent="0.25">
      <c r="B20" s="8" t="s">
        <v>96</v>
      </c>
    </row>
    <row r="21" spans="2:7" ht="9.75" customHeight="1" x14ac:dyDescent="0.25">
      <c r="B21" s="8"/>
    </row>
  </sheetData>
  <printOptions horizontalCentered="1" verticalCentered="1"/>
  <pageMargins left="0" right="0" top="0.59055118110236227" bottom="0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G30"/>
  <sheetViews>
    <sheetView zoomScale="110" zoomScaleNormal="110" workbookViewId="0">
      <selection activeCell="B1" sqref="B1"/>
    </sheetView>
  </sheetViews>
  <sheetFormatPr defaultRowHeight="15" x14ac:dyDescent="0.25"/>
  <cols>
    <col min="1" max="1" width="2.140625" style="14" customWidth="1"/>
    <col min="2" max="2" width="27.42578125" style="14" customWidth="1"/>
    <col min="3" max="3" width="16.140625" style="14" customWidth="1"/>
    <col min="4" max="4" width="14.7109375" style="14" customWidth="1"/>
    <col min="5" max="5" width="15.28515625" style="14" customWidth="1"/>
    <col min="6" max="6" width="16.85546875" style="14" customWidth="1"/>
    <col min="7" max="7" width="15.42578125" style="14" customWidth="1"/>
    <col min="8" max="16384" width="9.140625" style="14"/>
  </cols>
  <sheetData>
    <row r="1" spans="2:7" x14ac:dyDescent="0.25">
      <c r="B1" s="20" t="s">
        <v>54</v>
      </c>
    </row>
    <row r="2" spans="2:7" ht="60" x14ac:dyDescent="0.25">
      <c r="B2" s="24" t="s">
        <v>27</v>
      </c>
      <c r="C2" s="24" t="s">
        <v>112</v>
      </c>
      <c r="D2" s="25" t="s">
        <v>111</v>
      </c>
      <c r="E2" s="24" t="s">
        <v>80</v>
      </c>
      <c r="F2" s="25" t="s">
        <v>108</v>
      </c>
      <c r="G2" s="24" t="s">
        <v>81</v>
      </c>
    </row>
    <row r="3" spans="2:7" x14ac:dyDescent="0.25">
      <c r="B3" s="36" t="s">
        <v>46</v>
      </c>
      <c r="C3" s="37">
        <v>9</v>
      </c>
      <c r="D3" s="38">
        <v>9.3000000000000007</v>
      </c>
      <c r="E3" s="37">
        <f t="shared" ref="E3:E28" si="0">SUM(C3)-D3</f>
        <v>-0.30000000000000071</v>
      </c>
      <c r="F3" s="38">
        <v>10.199999999999999</v>
      </c>
      <c r="G3" s="37">
        <f t="shared" ref="G3:G28" si="1">SUM(C3)-F3</f>
        <v>-1.1999999999999993</v>
      </c>
    </row>
    <row r="4" spans="2:7" x14ac:dyDescent="0.25">
      <c r="B4" s="17" t="s">
        <v>55</v>
      </c>
      <c r="C4" s="18">
        <v>14</v>
      </c>
      <c r="D4" s="39">
        <v>14.7</v>
      </c>
      <c r="E4" s="40">
        <f t="shared" si="0"/>
        <v>-0.69999999999999929</v>
      </c>
      <c r="F4" s="39">
        <v>16</v>
      </c>
      <c r="G4" s="40">
        <f t="shared" si="1"/>
        <v>-2</v>
      </c>
    </row>
    <row r="5" spans="2:7" x14ac:dyDescent="0.25">
      <c r="B5" s="17" t="s">
        <v>56</v>
      </c>
      <c r="C5" s="18">
        <v>15</v>
      </c>
      <c r="D5" s="39">
        <v>15.5</v>
      </c>
      <c r="E5" s="40">
        <f t="shared" si="0"/>
        <v>-0.5</v>
      </c>
      <c r="F5" s="39">
        <v>16.8</v>
      </c>
      <c r="G5" s="40">
        <f t="shared" si="1"/>
        <v>-1.8000000000000007</v>
      </c>
    </row>
    <row r="6" spans="2:7" x14ac:dyDescent="0.25">
      <c r="B6" s="17" t="s">
        <v>57</v>
      </c>
      <c r="C6" s="18">
        <v>6.3</v>
      </c>
      <c r="D6" s="39">
        <v>6.6</v>
      </c>
      <c r="E6" s="40">
        <f t="shared" si="0"/>
        <v>-0.29999999999999982</v>
      </c>
      <c r="F6" s="39">
        <v>8</v>
      </c>
      <c r="G6" s="40">
        <f t="shared" si="1"/>
        <v>-1.7000000000000002</v>
      </c>
    </row>
    <row r="7" spans="2:7" x14ac:dyDescent="0.25">
      <c r="B7" s="17" t="s">
        <v>58</v>
      </c>
      <c r="C7" s="18">
        <v>12.6</v>
      </c>
      <c r="D7" s="39">
        <v>12.8</v>
      </c>
      <c r="E7" s="40">
        <f t="shared" si="0"/>
        <v>-0.20000000000000107</v>
      </c>
      <c r="F7" s="39">
        <v>13.6</v>
      </c>
      <c r="G7" s="40">
        <f t="shared" si="1"/>
        <v>-1</v>
      </c>
    </row>
    <row r="8" spans="2:7" x14ac:dyDescent="0.25">
      <c r="B8" s="17" t="s">
        <v>59</v>
      </c>
      <c r="C8" s="18">
        <v>9.9</v>
      </c>
      <c r="D8" s="39">
        <v>10.4</v>
      </c>
      <c r="E8" s="40">
        <f t="shared" si="0"/>
        <v>-0.5</v>
      </c>
      <c r="F8" s="39">
        <v>11.6</v>
      </c>
      <c r="G8" s="40">
        <f t="shared" si="1"/>
        <v>-1.6999999999999993</v>
      </c>
    </row>
    <row r="9" spans="2:7" x14ac:dyDescent="0.25">
      <c r="B9" s="17" t="s">
        <v>60</v>
      </c>
      <c r="C9" s="18">
        <v>8.8000000000000007</v>
      </c>
      <c r="D9" s="39">
        <v>9.1999999999999993</v>
      </c>
      <c r="E9" s="40">
        <f t="shared" si="0"/>
        <v>-0.39999999999999858</v>
      </c>
      <c r="F9" s="39">
        <v>10</v>
      </c>
      <c r="G9" s="40">
        <f t="shared" si="1"/>
        <v>-1.1999999999999993</v>
      </c>
    </row>
    <row r="10" spans="2:7" x14ac:dyDescent="0.25">
      <c r="B10" s="17" t="s">
        <v>61</v>
      </c>
      <c r="C10" s="18">
        <v>6.3</v>
      </c>
      <c r="D10" s="39">
        <v>6.9</v>
      </c>
      <c r="E10" s="40">
        <f t="shared" si="0"/>
        <v>-0.60000000000000053</v>
      </c>
      <c r="F10" s="39">
        <v>8.9</v>
      </c>
      <c r="G10" s="40">
        <f t="shared" si="1"/>
        <v>-2.6000000000000005</v>
      </c>
    </row>
    <row r="11" spans="2:7" x14ac:dyDescent="0.25">
      <c r="B11" s="17" t="s">
        <v>62</v>
      </c>
      <c r="C11" s="41">
        <v>15.5</v>
      </c>
      <c r="D11" s="39">
        <v>16.600000000000001</v>
      </c>
      <c r="E11" s="40">
        <f t="shared" si="0"/>
        <v>-1.1000000000000014</v>
      </c>
      <c r="F11" s="39">
        <v>17</v>
      </c>
      <c r="G11" s="40">
        <f t="shared" si="1"/>
        <v>-1.5</v>
      </c>
    </row>
    <row r="12" spans="2:7" x14ac:dyDescent="0.25">
      <c r="B12" s="17" t="s">
        <v>63</v>
      </c>
      <c r="C12" s="18">
        <v>13.8</v>
      </c>
      <c r="D12" s="39">
        <v>14.3</v>
      </c>
      <c r="E12" s="40">
        <f t="shared" si="0"/>
        <v>-0.5</v>
      </c>
      <c r="F12" s="39">
        <v>14</v>
      </c>
      <c r="G12" s="40">
        <f t="shared" si="1"/>
        <v>-0.19999999999999929</v>
      </c>
    </row>
    <row r="13" spans="2:7" x14ac:dyDescent="0.25">
      <c r="B13" s="17" t="s">
        <v>64</v>
      </c>
      <c r="C13" s="18">
        <v>8.6999999999999993</v>
      </c>
      <c r="D13" s="39">
        <v>9.1999999999999993</v>
      </c>
      <c r="E13" s="40">
        <f t="shared" si="0"/>
        <v>-0.5</v>
      </c>
      <c r="F13" s="39">
        <v>10</v>
      </c>
      <c r="G13" s="40">
        <f t="shared" si="1"/>
        <v>-1.3000000000000007</v>
      </c>
    </row>
    <row r="14" spans="2:7" x14ac:dyDescent="0.25">
      <c r="B14" s="17" t="s">
        <v>65</v>
      </c>
      <c r="C14" s="18">
        <v>10.6</v>
      </c>
      <c r="D14" s="39">
        <v>11.1</v>
      </c>
      <c r="E14" s="40">
        <f t="shared" si="0"/>
        <v>-0.5</v>
      </c>
      <c r="F14" s="39">
        <v>12.3</v>
      </c>
      <c r="G14" s="40">
        <f t="shared" si="1"/>
        <v>-1.7000000000000011</v>
      </c>
    </row>
    <row r="15" spans="2:7" x14ac:dyDescent="0.25">
      <c r="B15" s="17" t="s">
        <v>66</v>
      </c>
      <c r="C15" s="18">
        <v>5</v>
      </c>
      <c r="D15" s="39">
        <v>5.2</v>
      </c>
      <c r="E15" s="40">
        <f t="shared" si="0"/>
        <v>-0.20000000000000018</v>
      </c>
      <c r="F15" s="39">
        <v>6.2</v>
      </c>
      <c r="G15" s="40">
        <f t="shared" si="1"/>
        <v>-1.2000000000000002</v>
      </c>
    </row>
    <row r="16" spans="2:7" x14ac:dyDescent="0.25">
      <c r="B16" s="17" t="s">
        <v>67</v>
      </c>
      <c r="C16" s="18">
        <v>16.5</v>
      </c>
      <c r="D16" s="39">
        <v>17</v>
      </c>
      <c r="E16" s="40">
        <f t="shared" si="0"/>
        <v>-0.5</v>
      </c>
      <c r="F16" s="39">
        <v>17.8</v>
      </c>
      <c r="G16" s="40">
        <f t="shared" si="1"/>
        <v>-1.3000000000000007</v>
      </c>
    </row>
    <row r="17" spans="2:7" x14ac:dyDescent="0.25">
      <c r="B17" s="17" t="s">
        <v>68</v>
      </c>
      <c r="C17" s="18">
        <v>13.5</v>
      </c>
      <c r="D17" s="39">
        <v>14</v>
      </c>
      <c r="E17" s="40">
        <f t="shared" si="0"/>
        <v>-0.5</v>
      </c>
      <c r="F17" s="39">
        <v>15.1</v>
      </c>
      <c r="G17" s="40">
        <f t="shared" si="1"/>
        <v>-1.5999999999999996</v>
      </c>
    </row>
    <row r="18" spans="2:7" x14ac:dyDescent="0.25">
      <c r="B18" s="17" t="s">
        <v>69</v>
      </c>
      <c r="C18" s="18">
        <v>12</v>
      </c>
      <c r="D18" s="39">
        <v>12.7</v>
      </c>
      <c r="E18" s="40">
        <f t="shared" si="0"/>
        <v>-0.69999999999999929</v>
      </c>
      <c r="F18" s="39">
        <v>13.8</v>
      </c>
      <c r="G18" s="40">
        <f t="shared" si="1"/>
        <v>-1.8000000000000007</v>
      </c>
    </row>
    <row r="19" spans="2:7" x14ac:dyDescent="0.25">
      <c r="B19" s="17" t="s">
        <v>70</v>
      </c>
      <c r="C19" s="18">
        <v>12</v>
      </c>
      <c r="D19" s="39">
        <v>12.1</v>
      </c>
      <c r="E19" s="40">
        <f t="shared" si="0"/>
        <v>-9.9999999999999645E-2</v>
      </c>
      <c r="F19" s="39">
        <v>12.4</v>
      </c>
      <c r="G19" s="40">
        <f t="shared" si="1"/>
        <v>-0.40000000000000036</v>
      </c>
    </row>
    <row r="20" spans="2:7" x14ac:dyDescent="0.25">
      <c r="B20" s="17" t="s">
        <v>71</v>
      </c>
      <c r="C20" s="18">
        <v>8.9</v>
      </c>
      <c r="D20" s="39">
        <v>9.1999999999999993</v>
      </c>
      <c r="E20" s="40">
        <f t="shared" si="0"/>
        <v>-0.29999999999999893</v>
      </c>
      <c r="F20" s="39">
        <v>9.9</v>
      </c>
      <c r="G20" s="40">
        <f t="shared" si="1"/>
        <v>-1</v>
      </c>
    </row>
    <row r="21" spans="2:7" x14ac:dyDescent="0.25">
      <c r="B21" s="17" t="s">
        <v>72</v>
      </c>
      <c r="C21" s="18">
        <v>6.8</v>
      </c>
      <c r="D21" s="39">
        <v>7.2</v>
      </c>
      <c r="E21" s="40">
        <f t="shared" si="0"/>
        <v>-0.40000000000000036</v>
      </c>
      <c r="F21" s="39">
        <v>7.6</v>
      </c>
      <c r="G21" s="40">
        <f t="shared" si="1"/>
        <v>-0.79999999999999982</v>
      </c>
    </row>
    <row r="22" spans="2:7" x14ac:dyDescent="0.25">
      <c r="B22" s="17" t="s">
        <v>73</v>
      </c>
      <c r="C22" s="18">
        <v>5.5</v>
      </c>
      <c r="D22" s="39">
        <v>5.9</v>
      </c>
      <c r="E22" s="40">
        <f t="shared" si="0"/>
        <v>-0.40000000000000036</v>
      </c>
      <c r="F22" s="39">
        <v>6.1</v>
      </c>
      <c r="G22" s="40">
        <f t="shared" si="1"/>
        <v>-0.59999999999999964</v>
      </c>
    </row>
    <row r="23" spans="2:7" x14ac:dyDescent="0.25">
      <c r="B23" s="17" t="s">
        <v>74</v>
      </c>
      <c r="C23" s="18">
        <v>14</v>
      </c>
      <c r="D23" s="39">
        <v>14.6</v>
      </c>
      <c r="E23" s="40">
        <f t="shared" si="0"/>
        <v>-0.59999999999999964</v>
      </c>
      <c r="F23" s="39">
        <v>15.1</v>
      </c>
      <c r="G23" s="40">
        <f t="shared" si="1"/>
        <v>-1.0999999999999996</v>
      </c>
    </row>
    <row r="24" spans="2:7" x14ac:dyDescent="0.25">
      <c r="B24" s="17" t="s">
        <v>75</v>
      </c>
      <c r="C24" s="18">
        <v>7.4</v>
      </c>
      <c r="D24" s="39">
        <v>7.8</v>
      </c>
      <c r="E24" s="40">
        <f t="shared" si="0"/>
        <v>-0.39999999999999947</v>
      </c>
      <c r="F24" s="39">
        <v>8.9</v>
      </c>
      <c r="G24" s="40">
        <f t="shared" si="1"/>
        <v>-1.5</v>
      </c>
    </row>
    <row r="25" spans="2:7" x14ac:dyDescent="0.25">
      <c r="B25" s="17" t="s">
        <v>76</v>
      </c>
      <c r="C25" s="41">
        <v>2.9</v>
      </c>
      <c r="D25" s="39">
        <v>3.1</v>
      </c>
      <c r="E25" s="40">
        <f t="shared" si="0"/>
        <v>-0.20000000000000018</v>
      </c>
      <c r="F25" s="39">
        <v>4.3</v>
      </c>
      <c r="G25" s="40">
        <f t="shared" si="1"/>
        <v>-1.4</v>
      </c>
    </row>
    <row r="26" spans="2:7" x14ac:dyDescent="0.25">
      <c r="B26" s="17" t="s">
        <v>77</v>
      </c>
      <c r="C26" s="18">
        <v>12</v>
      </c>
      <c r="D26" s="39">
        <v>12.2</v>
      </c>
      <c r="E26" s="40">
        <f>SUM(C26)-D26</f>
        <v>-0.19999999999999929</v>
      </c>
      <c r="F26" s="39">
        <v>13.5</v>
      </c>
      <c r="G26" s="40">
        <f t="shared" si="1"/>
        <v>-1.5</v>
      </c>
    </row>
    <row r="27" spans="2:7" x14ac:dyDescent="0.25">
      <c r="B27" s="17" t="s">
        <v>78</v>
      </c>
      <c r="C27" s="18">
        <v>5.5</v>
      </c>
      <c r="D27" s="39">
        <v>5.6</v>
      </c>
      <c r="E27" s="40">
        <f t="shared" si="0"/>
        <v>-9.9999999999999645E-2</v>
      </c>
      <c r="F27" s="39">
        <v>6.2</v>
      </c>
      <c r="G27" s="40">
        <f t="shared" si="1"/>
        <v>-0.70000000000000018</v>
      </c>
    </row>
    <row r="28" spans="2:7" x14ac:dyDescent="0.25">
      <c r="B28" s="17" t="s">
        <v>79</v>
      </c>
      <c r="C28" s="18">
        <v>9.1</v>
      </c>
      <c r="D28" s="42">
        <v>9.5</v>
      </c>
      <c r="E28" s="40">
        <f t="shared" si="0"/>
        <v>-0.40000000000000036</v>
      </c>
      <c r="F28" s="42">
        <v>10.5</v>
      </c>
      <c r="G28" s="40">
        <f t="shared" si="1"/>
        <v>-1.4000000000000004</v>
      </c>
    </row>
    <row r="29" spans="2:7" x14ac:dyDescent="0.25">
      <c r="B29" s="8" t="s">
        <v>95</v>
      </c>
    </row>
    <row r="30" spans="2:7" x14ac:dyDescent="0.25">
      <c r="B30" s="8"/>
    </row>
  </sheetData>
  <printOptions horizontalCentered="1" verticalCentered="1"/>
  <pageMargins left="0" right="0" top="0" bottom="0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1:M28"/>
  <sheetViews>
    <sheetView zoomScale="120" zoomScaleNormal="120" workbookViewId="0">
      <selection activeCell="B1" sqref="B1"/>
    </sheetView>
  </sheetViews>
  <sheetFormatPr defaultRowHeight="15" x14ac:dyDescent="0.25"/>
  <cols>
    <col min="1" max="1" width="1.7109375" style="14" customWidth="1"/>
    <col min="2" max="2" width="23.42578125" style="14" customWidth="1"/>
    <col min="3" max="3" width="15.42578125" style="14" customWidth="1"/>
    <col min="4" max="4" width="16.85546875" style="14" customWidth="1"/>
    <col min="5" max="5" width="16.42578125" style="14" customWidth="1"/>
    <col min="6" max="6" width="18" style="14" customWidth="1"/>
    <col min="7" max="7" width="17.5703125" style="14" customWidth="1"/>
    <col min="8" max="8" width="1.7109375" style="14" customWidth="1"/>
    <col min="9" max="9" width="23.7109375" style="14" customWidth="1"/>
    <col min="10" max="10" width="15.85546875" style="14" customWidth="1"/>
    <col min="11" max="11" width="16.7109375" style="14" customWidth="1"/>
    <col min="12" max="12" width="14.42578125" style="14" customWidth="1"/>
    <col min="13" max="13" width="3" style="14" customWidth="1"/>
    <col min="14" max="16384" width="9.140625" style="14"/>
  </cols>
  <sheetData>
    <row r="1" spans="2:12" x14ac:dyDescent="0.25">
      <c r="B1" s="20" t="s">
        <v>34</v>
      </c>
      <c r="I1" s="20" t="s">
        <v>35</v>
      </c>
    </row>
    <row r="2" spans="2:12" ht="62.25" customHeight="1" x14ac:dyDescent="0.25">
      <c r="B2" s="23" t="s">
        <v>27</v>
      </c>
      <c r="C2" s="24" t="s">
        <v>114</v>
      </c>
      <c r="D2" s="25" t="s">
        <v>98</v>
      </c>
      <c r="E2" s="24" t="s">
        <v>28</v>
      </c>
      <c r="F2" s="25" t="s">
        <v>113</v>
      </c>
      <c r="G2" s="24" t="s">
        <v>26</v>
      </c>
      <c r="I2" s="23" t="s">
        <v>27</v>
      </c>
      <c r="J2" s="24" t="str">
        <f>T(bezrobotni!C2)</f>
        <v>liczba bezrobotnych ogółem stan na 31 V '18 r.</v>
      </c>
      <c r="K2" s="24" t="str">
        <f>T(C2)</f>
        <v>liczba bezrobotnych zam. na wsi stan na 31 V '18 r.</v>
      </c>
      <c r="L2" s="24" t="s">
        <v>32</v>
      </c>
    </row>
    <row r="3" spans="2:12" x14ac:dyDescent="0.25">
      <c r="B3" s="26" t="s">
        <v>0</v>
      </c>
      <c r="C3" s="27">
        <v>721</v>
      </c>
      <c r="D3" s="28">
        <v>779</v>
      </c>
      <c r="E3" s="27">
        <f t="shared" ref="E3:E23" si="0">SUM(C3)-D3</f>
        <v>-58</v>
      </c>
      <c r="F3" s="28">
        <v>862</v>
      </c>
      <c r="G3" s="27">
        <f t="shared" ref="G3:G23" si="1">SUM(C3)-F3</f>
        <v>-141</v>
      </c>
      <c r="H3" s="44"/>
      <c r="I3" s="26" t="s">
        <v>0</v>
      </c>
      <c r="J3" s="27">
        <f>SUM(bezrobotni!C3)</f>
        <v>1196</v>
      </c>
      <c r="K3" s="27">
        <f>SUM(C3)</f>
        <v>721</v>
      </c>
      <c r="L3" s="40">
        <f t="shared" ref="L3:L23" si="2">SUM(K3)/J3*100</f>
        <v>60.284280936454849</v>
      </c>
    </row>
    <row r="4" spans="2:12" x14ac:dyDescent="0.25">
      <c r="B4" s="26" t="s">
        <v>1</v>
      </c>
      <c r="C4" s="27">
        <v>3831</v>
      </c>
      <c r="D4" s="28">
        <v>3983</v>
      </c>
      <c r="E4" s="27">
        <f t="shared" si="0"/>
        <v>-152</v>
      </c>
      <c r="F4" s="28">
        <v>4336</v>
      </c>
      <c r="G4" s="27">
        <f t="shared" si="1"/>
        <v>-505</v>
      </c>
      <c r="H4" s="44"/>
      <c r="I4" s="26" t="s">
        <v>1</v>
      </c>
      <c r="J4" s="27">
        <f>SUM(bezrobotni!C4)</f>
        <v>4211</v>
      </c>
      <c r="K4" s="27">
        <f t="shared" ref="K4:K22" si="3">SUM(C4)</f>
        <v>3831</v>
      </c>
      <c r="L4" s="40">
        <f t="shared" si="2"/>
        <v>90.976015198290199</v>
      </c>
    </row>
    <row r="5" spans="2:12" x14ac:dyDescent="0.25">
      <c r="B5" s="26" t="s">
        <v>2</v>
      </c>
      <c r="C5" s="27">
        <v>2207</v>
      </c>
      <c r="D5" s="28">
        <v>2337</v>
      </c>
      <c r="E5" s="27">
        <f t="shared" si="0"/>
        <v>-130</v>
      </c>
      <c r="F5" s="28">
        <v>2833</v>
      </c>
      <c r="G5" s="27">
        <f t="shared" si="1"/>
        <v>-626</v>
      </c>
      <c r="H5" s="44"/>
      <c r="I5" s="26" t="s">
        <v>2</v>
      </c>
      <c r="J5" s="27">
        <f>SUM(bezrobotni!C5)</f>
        <v>3754</v>
      </c>
      <c r="K5" s="27">
        <f t="shared" si="3"/>
        <v>2207</v>
      </c>
      <c r="L5" s="40">
        <f t="shared" si="2"/>
        <v>58.790623335109217</v>
      </c>
    </row>
    <row r="6" spans="2:12" x14ac:dyDescent="0.25">
      <c r="B6" s="26" t="s">
        <v>3</v>
      </c>
      <c r="C6" s="27">
        <v>4041</v>
      </c>
      <c r="D6" s="28">
        <v>4135</v>
      </c>
      <c r="E6" s="27">
        <f t="shared" si="0"/>
        <v>-94</v>
      </c>
      <c r="F6" s="28">
        <v>4381</v>
      </c>
      <c r="G6" s="27">
        <f t="shared" si="1"/>
        <v>-340</v>
      </c>
      <c r="H6" s="44"/>
      <c r="I6" s="26" t="s">
        <v>3</v>
      </c>
      <c r="J6" s="27">
        <f>SUM(bezrobotni!C6)</f>
        <v>6668</v>
      </c>
      <c r="K6" s="27">
        <f t="shared" si="3"/>
        <v>4041</v>
      </c>
      <c r="L6" s="40">
        <f t="shared" si="2"/>
        <v>60.602879424115173</v>
      </c>
    </row>
    <row r="7" spans="2:12" x14ac:dyDescent="0.25">
      <c r="B7" s="26" t="s">
        <v>4</v>
      </c>
      <c r="C7" s="27">
        <v>3579</v>
      </c>
      <c r="D7" s="28">
        <v>3797</v>
      </c>
      <c r="E7" s="27">
        <f t="shared" si="0"/>
        <v>-218</v>
      </c>
      <c r="F7" s="28">
        <v>4242</v>
      </c>
      <c r="G7" s="27">
        <f t="shared" si="1"/>
        <v>-663</v>
      </c>
      <c r="H7" s="44"/>
      <c r="I7" s="26" t="s">
        <v>4</v>
      </c>
      <c r="J7" s="27">
        <f>SUM(bezrobotni!C7)</f>
        <v>5178</v>
      </c>
      <c r="K7" s="27">
        <f t="shared" si="3"/>
        <v>3579</v>
      </c>
      <c r="L7" s="40">
        <f t="shared" si="2"/>
        <v>69.119351100811116</v>
      </c>
    </row>
    <row r="8" spans="2:12" x14ac:dyDescent="0.25">
      <c r="B8" s="26" t="s">
        <v>5</v>
      </c>
      <c r="C8" s="27">
        <v>1795</v>
      </c>
      <c r="D8" s="28">
        <v>1894</v>
      </c>
      <c r="E8" s="27">
        <f t="shared" si="0"/>
        <v>-99</v>
      </c>
      <c r="F8" s="28">
        <v>2048</v>
      </c>
      <c r="G8" s="27">
        <f t="shared" si="1"/>
        <v>-253</v>
      </c>
      <c r="H8" s="44"/>
      <c r="I8" s="26" t="s">
        <v>5</v>
      </c>
      <c r="J8" s="27">
        <f>SUM(bezrobotni!C8)</f>
        <v>2081</v>
      </c>
      <c r="K8" s="27">
        <f t="shared" si="3"/>
        <v>1795</v>
      </c>
      <c r="L8" s="40">
        <f t="shared" si="2"/>
        <v>86.256607400288317</v>
      </c>
    </row>
    <row r="9" spans="2:12" x14ac:dyDescent="0.25">
      <c r="B9" s="29" t="s">
        <v>6</v>
      </c>
      <c r="C9" s="27">
        <v>2027</v>
      </c>
      <c r="D9" s="28">
        <v>2215</v>
      </c>
      <c r="E9" s="27">
        <f t="shared" si="0"/>
        <v>-188</v>
      </c>
      <c r="F9" s="28">
        <v>2886</v>
      </c>
      <c r="G9" s="27">
        <f t="shared" si="1"/>
        <v>-859</v>
      </c>
      <c r="H9" s="44"/>
      <c r="I9" s="29" t="s">
        <v>6</v>
      </c>
      <c r="J9" s="27">
        <f>SUM(bezrobotni!C9)</f>
        <v>2247</v>
      </c>
      <c r="K9" s="27">
        <f t="shared" si="3"/>
        <v>2027</v>
      </c>
      <c r="L9" s="40">
        <f t="shared" si="2"/>
        <v>90.209167779261236</v>
      </c>
    </row>
    <row r="10" spans="2:12" x14ac:dyDescent="0.25">
      <c r="B10" s="26" t="s">
        <v>7</v>
      </c>
      <c r="C10" s="27">
        <v>1398</v>
      </c>
      <c r="D10" s="28">
        <v>1533</v>
      </c>
      <c r="E10" s="27">
        <f t="shared" si="0"/>
        <v>-135</v>
      </c>
      <c r="F10" s="28">
        <v>1553</v>
      </c>
      <c r="G10" s="27">
        <f t="shared" si="1"/>
        <v>-155</v>
      </c>
      <c r="H10" s="44"/>
      <c r="I10" s="26" t="s">
        <v>7</v>
      </c>
      <c r="J10" s="27">
        <f>SUM(bezrobotni!C10)</f>
        <v>1750</v>
      </c>
      <c r="K10" s="27">
        <f>SUM(C10)</f>
        <v>1398</v>
      </c>
      <c r="L10" s="40">
        <f t="shared" si="2"/>
        <v>79.885714285714286</v>
      </c>
    </row>
    <row r="11" spans="2:12" x14ac:dyDescent="0.25">
      <c r="B11" s="26" t="s">
        <v>8</v>
      </c>
      <c r="C11" s="27">
        <v>2878</v>
      </c>
      <c r="D11" s="28">
        <v>2971</v>
      </c>
      <c r="E11" s="27">
        <f t="shared" si="0"/>
        <v>-93</v>
      </c>
      <c r="F11" s="28">
        <v>2865</v>
      </c>
      <c r="G11" s="27">
        <f t="shared" si="1"/>
        <v>13</v>
      </c>
      <c r="H11" s="44"/>
      <c r="I11" s="26" t="s">
        <v>8</v>
      </c>
      <c r="J11" s="27">
        <f>SUM(bezrobotni!C11)</f>
        <v>3827</v>
      </c>
      <c r="K11" s="27">
        <f t="shared" si="3"/>
        <v>2878</v>
      </c>
      <c r="L11" s="40">
        <f t="shared" si="2"/>
        <v>75.202508492291614</v>
      </c>
    </row>
    <row r="12" spans="2:12" x14ac:dyDescent="0.25">
      <c r="B12" s="26" t="s">
        <v>9</v>
      </c>
      <c r="C12" s="27">
        <v>1364</v>
      </c>
      <c r="D12" s="28">
        <v>1437</v>
      </c>
      <c r="E12" s="27">
        <f t="shared" si="0"/>
        <v>-73</v>
      </c>
      <c r="F12" s="28">
        <v>1539</v>
      </c>
      <c r="G12" s="27">
        <f t="shared" si="1"/>
        <v>-175</v>
      </c>
      <c r="H12" s="44"/>
      <c r="I12" s="26" t="s">
        <v>9</v>
      </c>
      <c r="J12" s="27">
        <f>SUM(bezrobotni!C12)</f>
        <v>2083</v>
      </c>
      <c r="K12" s="27">
        <f t="shared" si="3"/>
        <v>1364</v>
      </c>
      <c r="L12" s="40">
        <f t="shared" si="2"/>
        <v>65.482477196351425</v>
      </c>
    </row>
    <row r="13" spans="2:12" x14ac:dyDescent="0.25">
      <c r="B13" s="26" t="s">
        <v>10</v>
      </c>
      <c r="C13" s="27">
        <v>2610</v>
      </c>
      <c r="D13" s="28">
        <v>2770</v>
      </c>
      <c r="E13" s="27">
        <f t="shared" si="0"/>
        <v>-160</v>
      </c>
      <c r="F13" s="28">
        <v>3065</v>
      </c>
      <c r="G13" s="27">
        <f t="shared" si="1"/>
        <v>-455</v>
      </c>
      <c r="H13" s="44"/>
      <c r="I13" s="26" t="s">
        <v>10</v>
      </c>
      <c r="J13" s="27">
        <f>SUM(bezrobotni!C13)</f>
        <v>3287</v>
      </c>
      <c r="K13" s="27">
        <f t="shared" si="3"/>
        <v>2610</v>
      </c>
      <c r="L13" s="40">
        <f t="shared" si="2"/>
        <v>79.403711591116519</v>
      </c>
    </row>
    <row r="14" spans="2:12" x14ac:dyDescent="0.25">
      <c r="B14" s="26" t="s">
        <v>11</v>
      </c>
      <c r="C14" s="27">
        <v>1682</v>
      </c>
      <c r="D14" s="28">
        <v>1742</v>
      </c>
      <c r="E14" s="27">
        <f t="shared" si="0"/>
        <v>-60</v>
      </c>
      <c r="F14" s="28">
        <v>2061</v>
      </c>
      <c r="G14" s="27">
        <f t="shared" si="1"/>
        <v>-379</v>
      </c>
      <c r="H14" s="44"/>
      <c r="I14" s="26" t="s">
        <v>11</v>
      </c>
      <c r="J14" s="27">
        <f>SUM(bezrobotni!C14)</f>
        <v>3257</v>
      </c>
      <c r="K14" s="27">
        <f t="shared" si="3"/>
        <v>1682</v>
      </c>
      <c r="L14" s="40">
        <f t="shared" si="2"/>
        <v>51.642615904206323</v>
      </c>
    </row>
    <row r="15" spans="2:12" x14ac:dyDescent="0.25">
      <c r="B15" s="26" t="s">
        <v>12</v>
      </c>
      <c r="C15" s="27">
        <v>2436</v>
      </c>
      <c r="D15" s="28">
        <v>2552</v>
      </c>
      <c r="E15" s="27">
        <f t="shared" si="0"/>
        <v>-116</v>
      </c>
      <c r="F15" s="28">
        <v>2630</v>
      </c>
      <c r="G15" s="27">
        <f t="shared" si="1"/>
        <v>-194</v>
      </c>
      <c r="H15" s="44"/>
      <c r="I15" s="26" t="s">
        <v>12</v>
      </c>
      <c r="J15" s="27">
        <f>SUM(bezrobotni!C15)</f>
        <v>3796</v>
      </c>
      <c r="K15" s="27">
        <f t="shared" si="3"/>
        <v>2436</v>
      </c>
      <c r="L15" s="40">
        <f t="shared" si="2"/>
        <v>64.172813487881982</v>
      </c>
    </row>
    <row r="16" spans="2:12" x14ac:dyDescent="0.25">
      <c r="B16" s="26" t="s">
        <v>13</v>
      </c>
      <c r="C16" s="27">
        <v>3670</v>
      </c>
      <c r="D16" s="28">
        <v>3849</v>
      </c>
      <c r="E16" s="27">
        <f t="shared" si="0"/>
        <v>-179</v>
      </c>
      <c r="F16" s="28">
        <v>4166</v>
      </c>
      <c r="G16" s="27">
        <f t="shared" si="1"/>
        <v>-496</v>
      </c>
      <c r="H16" s="44"/>
      <c r="I16" s="26" t="s">
        <v>13</v>
      </c>
      <c r="J16" s="27">
        <f>SUM(bezrobotni!C16)</f>
        <v>3670</v>
      </c>
      <c r="K16" s="27">
        <f t="shared" si="3"/>
        <v>3670</v>
      </c>
      <c r="L16" s="40">
        <f t="shared" si="2"/>
        <v>100</v>
      </c>
    </row>
    <row r="17" spans="2:13" x14ac:dyDescent="0.25">
      <c r="B17" s="26" t="s">
        <v>14</v>
      </c>
      <c r="C17" s="27">
        <v>2962</v>
      </c>
      <c r="D17" s="28">
        <v>3164</v>
      </c>
      <c r="E17" s="27">
        <f t="shared" si="0"/>
        <v>-202</v>
      </c>
      <c r="F17" s="28">
        <v>3469</v>
      </c>
      <c r="G17" s="27">
        <f t="shared" si="1"/>
        <v>-507</v>
      </c>
      <c r="H17" s="44"/>
      <c r="I17" s="26" t="s">
        <v>14</v>
      </c>
      <c r="J17" s="27">
        <f>SUM(bezrobotni!C17)</f>
        <v>3993</v>
      </c>
      <c r="K17" s="27">
        <f t="shared" si="3"/>
        <v>2962</v>
      </c>
      <c r="L17" s="40">
        <f t="shared" si="2"/>
        <v>74.179814675682437</v>
      </c>
      <c r="M17" s="45"/>
    </row>
    <row r="18" spans="2:13" x14ac:dyDescent="0.25">
      <c r="B18" s="26" t="s">
        <v>15</v>
      </c>
      <c r="C18" s="27">
        <v>2453</v>
      </c>
      <c r="D18" s="28">
        <v>2494</v>
      </c>
      <c r="E18" s="27">
        <f t="shared" si="0"/>
        <v>-41</v>
      </c>
      <c r="F18" s="28">
        <v>2515</v>
      </c>
      <c r="G18" s="27">
        <f t="shared" si="1"/>
        <v>-62</v>
      </c>
      <c r="H18" s="44"/>
      <c r="I18" s="26" t="s">
        <v>15</v>
      </c>
      <c r="J18" s="27">
        <f>SUM(bezrobotni!C18)</f>
        <v>3434</v>
      </c>
      <c r="K18" s="27">
        <f t="shared" si="3"/>
        <v>2453</v>
      </c>
      <c r="L18" s="40">
        <f t="shared" si="2"/>
        <v>71.432731508444959</v>
      </c>
    </row>
    <row r="19" spans="2:13" x14ac:dyDescent="0.25">
      <c r="B19" s="26" t="s">
        <v>16</v>
      </c>
      <c r="C19" s="27">
        <v>5113</v>
      </c>
      <c r="D19" s="28">
        <v>5309</v>
      </c>
      <c r="E19" s="27">
        <f t="shared" si="0"/>
        <v>-196</v>
      </c>
      <c r="F19" s="28">
        <v>5697</v>
      </c>
      <c r="G19" s="27">
        <f t="shared" si="1"/>
        <v>-584</v>
      </c>
      <c r="H19" s="44"/>
      <c r="I19" s="26" t="s">
        <v>16</v>
      </c>
      <c r="J19" s="27">
        <f>SUM(bezrobotni!C19)</f>
        <v>6255</v>
      </c>
      <c r="K19" s="27">
        <f t="shared" si="3"/>
        <v>5113</v>
      </c>
      <c r="L19" s="40">
        <f t="shared" si="2"/>
        <v>81.742605915267788</v>
      </c>
    </row>
    <row r="20" spans="2:13" x14ac:dyDescent="0.25">
      <c r="B20" s="26" t="s">
        <v>17</v>
      </c>
      <c r="C20" s="27">
        <v>1610</v>
      </c>
      <c r="D20" s="28">
        <v>1689</v>
      </c>
      <c r="E20" s="27">
        <f t="shared" si="0"/>
        <v>-79</v>
      </c>
      <c r="F20" s="28">
        <v>1772</v>
      </c>
      <c r="G20" s="27">
        <f t="shared" si="1"/>
        <v>-162</v>
      </c>
      <c r="H20" s="44"/>
      <c r="I20" s="26" t="s">
        <v>17</v>
      </c>
      <c r="J20" s="27">
        <f>SUM(bezrobotni!C20)</f>
        <v>2859</v>
      </c>
      <c r="K20" s="27">
        <f t="shared" si="3"/>
        <v>1610</v>
      </c>
      <c r="L20" s="40">
        <f t="shared" si="2"/>
        <v>56.313396292409934</v>
      </c>
    </row>
    <row r="21" spans="2:13" x14ac:dyDescent="0.25">
      <c r="B21" s="26" t="s">
        <v>18</v>
      </c>
      <c r="C21" s="27">
        <v>976</v>
      </c>
      <c r="D21" s="28">
        <v>1061</v>
      </c>
      <c r="E21" s="27">
        <f t="shared" si="0"/>
        <v>-85</v>
      </c>
      <c r="F21" s="28">
        <v>1010</v>
      </c>
      <c r="G21" s="27">
        <f t="shared" si="1"/>
        <v>-34</v>
      </c>
      <c r="H21" s="44"/>
      <c r="I21" s="26" t="s">
        <v>18</v>
      </c>
      <c r="J21" s="27">
        <f>SUM(bezrobotni!C21)</f>
        <v>2472</v>
      </c>
      <c r="K21" s="27">
        <f t="shared" si="3"/>
        <v>976</v>
      </c>
      <c r="L21" s="40">
        <f t="shared" si="2"/>
        <v>39.482200647249186</v>
      </c>
    </row>
    <row r="22" spans="2:13" x14ac:dyDescent="0.25">
      <c r="B22" s="26" t="s">
        <v>19</v>
      </c>
      <c r="C22" s="27">
        <v>3252</v>
      </c>
      <c r="D22" s="28">
        <v>3398</v>
      </c>
      <c r="E22" s="27">
        <f t="shared" si="0"/>
        <v>-146</v>
      </c>
      <c r="F22" s="28">
        <v>3518</v>
      </c>
      <c r="G22" s="27">
        <f t="shared" si="1"/>
        <v>-266</v>
      </c>
      <c r="H22" s="44"/>
      <c r="I22" s="26" t="s">
        <v>19</v>
      </c>
      <c r="J22" s="27">
        <f>SUM(bezrobotni!C22)</f>
        <v>3678</v>
      </c>
      <c r="K22" s="27">
        <f t="shared" si="3"/>
        <v>3252</v>
      </c>
      <c r="L22" s="40">
        <f t="shared" si="2"/>
        <v>88.417618270799352</v>
      </c>
    </row>
    <row r="23" spans="2:13" x14ac:dyDescent="0.25">
      <c r="B23" s="26" t="s">
        <v>20</v>
      </c>
      <c r="C23" s="27">
        <v>1366</v>
      </c>
      <c r="D23" s="28">
        <v>1459</v>
      </c>
      <c r="E23" s="27">
        <f t="shared" si="0"/>
        <v>-93</v>
      </c>
      <c r="F23" s="28">
        <v>1613</v>
      </c>
      <c r="G23" s="27">
        <f t="shared" si="1"/>
        <v>-247</v>
      </c>
      <c r="H23" s="44"/>
      <c r="I23" s="26" t="s">
        <v>20</v>
      </c>
      <c r="J23" s="27">
        <f>SUM(bezrobotni!C23)</f>
        <v>1676</v>
      </c>
      <c r="K23" s="27">
        <f>SUM(C23)</f>
        <v>1366</v>
      </c>
      <c r="L23" s="40">
        <f t="shared" si="2"/>
        <v>81.503579952267302</v>
      </c>
    </row>
    <row r="24" spans="2:13" x14ac:dyDescent="0.25">
      <c r="B24" s="30" t="s">
        <v>25</v>
      </c>
      <c r="C24" s="31">
        <f>SUM(C3:C23)</f>
        <v>51971</v>
      </c>
      <c r="D24" s="46">
        <f>SUM(D3:D23)</f>
        <v>54568</v>
      </c>
      <c r="E24" s="31">
        <f>SUM(E3:E23)</f>
        <v>-2597</v>
      </c>
      <c r="F24" s="46">
        <f>SUM(F3:F23)</f>
        <v>59061</v>
      </c>
      <c r="G24" s="31">
        <f>SUM(G3:G23)</f>
        <v>-7090</v>
      </c>
      <c r="H24" s="44"/>
      <c r="I24" s="26" t="s">
        <v>21</v>
      </c>
      <c r="J24" s="27">
        <f>SUM(bezrobotni!C24)</f>
        <v>890</v>
      </c>
      <c r="K24" s="47" t="s">
        <v>31</v>
      </c>
      <c r="L24" s="48" t="s">
        <v>31</v>
      </c>
    </row>
    <row r="25" spans="2:13" x14ac:dyDescent="0.25">
      <c r="I25" s="26" t="s">
        <v>22</v>
      </c>
      <c r="J25" s="27">
        <f>SUM(bezrobotni!C25)</f>
        <v>3351</v>
      </c>
      <c r="K25" s="47" t="s">
        <v>31</v>
      </c>
      <c r="L25" s="48" t="s">
        <v>31</v>
      </c>
    </row>
    <row r="26" spans="2:13" x14ac:dyDescent="0.25">
      <c r="I26" s="26" t="s">
        <v>23</v>
      </c>
      <c r="J26" s="27">
        <f>SUM(bezrobotni!C26)</f>
        <v>6796</v>
      </c>
      <c r="K26" s="47" t="s">
        <v>31</v>
      </c>
      <c r="L26" s="48" t="s">
        <v>31</v>
      </c>
    </row>
    <row r="27" spans="2:13" x14ac:dyDescent="0.25">
      <c r="I27" s="26" t="s">
        <v>24</v>
      </c>
      <c r="J27" s="27">
        <f>SUM(bezrobotni!C27)</f>
        <v>1621</v>
      </c>
      <c r="K27" s="47" t="s">
        <v>31</v>
      </c>
      <c r="L27" s="48" t="s">
        <v>31</v>
      </c>
    </row>
    <row r="28" spans="2:13" x14ac:dyDescent="0.25">
      <c r="H28" s="44"/>
      <c r="I28" s="30" t="s">
        <v>25</v>
      </c>
      <c r="J28" s="31">
        <f>SUM(J3:J27)</f>
        <v>84030</v>
      </c>
      <c r="K28" s="31">
        <f>SUM(K3:K23)</f>
        <v>51971</v>
      </c>
      <c r="L28" s="49">
        <f>SUM(K28)/J28*100</f>
        <v>61.848149470427231</v>
      </c>
    </row>
  </sheetData>
  <printOptions horizontalCentered="1" verticalCentered="1"/>
  <pageMargins left="0" right="0" top="0" bottom="0" header="0" footer="0"/>
  <pageSetup paperSize="9"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1:H29"/>
  <sheetViews>
    <sheetView zoomScale="110" zoomScaleNormal="110" workbookViewId="0">
      <selection activeCell="B1" sqref="B1"/>
    </sheetView>
  </sheetViews>
  <sheetFormatPr defaultRowHeight="15" x14ac:dyDescent="0.25"/>
  <cols>
    <col min="1" max="1" width="1.5703125" style="14" customWidth="1"/>
    <col min="2" max="2" width="25.140625" style="14" customWidth="1"/>
    <col min="3" max="3" width="19.140625" style="14" customWidth="1"/>
    <col min="4" max="5" width="19" style="14" customWidth="1"/>
    <col min="6" max="6" width="20" style="14" customWidth="1"/>
    <col min="7" max="7" width="18.42578125" style="14" customWidth="1"/>
    <col min="8" max="16384" width="9.140625" style="14"/>
  </cols>
  <sheetData>
    <row r="1" spans="2:8" x14ac:dyDescent="0.25">
      <c r="B1" s="20" t="s">
        <v>84</v>
      </c>
    </row>
    <row r="2" spans="2:8" ht="45" x14ac:dyDescent="0.25">
      <c r="B2" s="23" t="s">
        <v>27</v>
      </c>
      <c r="C2" s="24" t="s">
        <v>115</v>
      </c>
      <c r="D2" s="25" t="s">
        <v>99</v>
      </c>
      <c r="E2" s="24" t="s">
        <v>28</v>
      </c>
      <c r="F2" s="25" t="s">
        <v>116</v>
      </c>
      <c r="G2" s="24" t="s">
        <v>26</v>
      </c>
    </row>
    <row r="3" spans="2:8" x14ac:dyDescent="0.25">
      <c r="B3" s="26" t="s">
        <v>0</v>
      </c>
      <c r="C3" s="27">
        <v>756</v>
      </c>
      <c r="D3" s="28">
        <v>800</v>
      </c>
      <c r="E3" s="27">
        <f t="shared" ref="E3:E27" si="0">SUM(C3)-D3</f>
        <v>-44</v>
      </c>
      <c r="F3" s="28">
        <v>890</v>
      </c>
      <c r="G3" s="27">
        <f t="shared" ref="G3:G27" si="1">SUM(C3)-F3</f>
        <v>-134</v>
      </c>
      <c r="H3" s="44"/>
    </row>
    <row r="4" spans="2:8" x14ac:dyDescent="0.25">
      <c r="B4" s="26" t="s">
        <v>1</v>
      </c>
      <c r="C4" s="27">
        <v>2785</v>
      </c>
      <c r="D4" s="28">
        <v>2879</v>
      </c>
      <c r="E4" s="27">
        <f t="shared" si="0"/>
        <v>-94</v>
      </c>
      <c r="F4" s="28">
        <v>3272</v>
      </c>
      <c r="G4" s="27">
        <f t="shared" si="1"/>
        <v>-487</v>
      </c>
      <c r="H4" s="44"/>
    </row>
    <row r="5" spans="2:8" x14ac:dyDescent="0.25">
      <c r="B5" s="26" t="s">
        <v>2</v>
      </c>
      <c r="C5" s="27">
        <v>2044</v>
      </c>
      <c r="D5" s="28">
        <v>2150</v>
      </c>
      <c r="E5" s="27">
        <f t="shared" si="0"/>
        <v>-106</v>
      </c>
      <c r="F5" s="28">
        <v>2787</v>
      </c>
      <c r="G5" s="27">
        <f t="shared" si="1"/>
        <v>-743</v>
      </c>
      <c r="H5" s="44"/>
    </row>
    <row r="6" spans="2:8" x14ac:dyDescent="0.25">
      <c r="B6" s="26" t="s">
        <v>3</v>
      </c>
      <c r="C6" s="27">
        <v>4197</v>
      </c>
      <c r="D6" s="28">
        <v>4294</v>
      </c>
      <c r="E6" s="27">
        <f t="shared" si="0"/>
        <v>-97</v>
      </c>
      <c r="F6" s="28">
        <v>4685</v>
      </c>
      <c r="G6" s="27">
        <f t="shared" si="1"/>
        <v>-488</v>
      </c>
      <c r="H6" s="44"/>
    </row>
    <row r="7" spans="2:8" x14ac:dyDescent="0.25">
      <c r="B7" s="26" t="s">
        <v>4</v>
      </c>
      <c r="C7" s="27">
        <v>3330</v>
      </c>
      <c r="D7" s="28">
        <v>3504</v>
      </c>
      <c r="E7" s="27">
        <f t="shared" si="0"/>
        <v>-174</v>
      </c>
      <c r="F7" s="28">
        <v>4158</v>
      </c>
      <c r="G7" s="27">
        <f t="shared" si="1"/>
        <v>-828</v>
      </c>
      <c r="H7" s="44"/>
    </row>
    <row r="8" spans="2:8" x14ac:dyDescent="0.25">
      <c r="B8" s="26" t="s">
        <v>5</v>
      </c>
      <c r="C8" s="27">
        <v>1125</v>
      </c>
      <c r="D8" s="28">
        <v>1194</v>
      </c>
      <c r="E8" s="27">
        <f t="shared" si="0"/>
        <v>-69</v>
      </c>
      <c r="F8" s="28">
        <v>1424</v>
      </c>
      <c r="G8" s="27">
        <f t="shared" si="1"/>
        <v>-299</v>
      </c>
      <c r="H8" s="44"/>
    </row>
    <row r="9" spans="2:8" x14ac:dyDescent="0.25">
      <c r="B9" s="29" t="s">
        <v>6</v>
      </c>
      <c r="C9" s="27">
        <v>1110</v>
      </c>
      <c r="D9" s="28">
        <v>1197</v>
      </c>
      <c r="E9" s="27">
        <f t="shared" si="0"/>
        <v>-87</v>
      </c>
      <c r="F9" s="28">
        <v>1771</v>
      </c>
      <c r="G9" s="27">
        <f t="shared" si="1"/>
        <v>-661</v>
      </c>
      <c r="H9" s="44"/>
    </row>
    <row r="10" spans="2:8" x14ac:dyDescent="0.25">
      <c r="B10" s="26" t="s">
        <v>7</v>
      </c>
      <c r="C10" s="27">
        <v>1166</v>
      </c>
      <c r="D10" s="28">
        <v>1211</v>
      </c>
      <c r="E10" s="27">
        <f t="shared" si="0"/>
        <v>-45</v>
      </c>
      <c r="F10" s="28">
        <v>1245</v>
      </c>
      <c r="G10" s="27">
        <f t="shared" si="1"/>
        <v>-79</v>
      </c>
      <c r="H10" s="44"/>
    </row>
    <row r="11" spans="2:8" x14ac:dyDescent="0.25">
      <c r="B11" s="26" t="s">
        <v>8</v>
      </c>
      <c r="C11" s="27">
        <v>2271</v>
      </c>
      <c r="D11" s="28">
        <v>2354</v>
      </c>
      <c r="E11" s="27">
        <f t="shared" si="0"/>
        <v>-83</v>
      </c>
      <c r="F11" s="28">
        <v>2283</v>
      </c>
      <c r="G11" s="27">
        <f t="shared" si="1"/>
        <v>-12</v>
      </c>
      <c r="H11" s="44"/>
    </row>
    <row r="12" spans="2:8" x14ac:dyDescent="0.25">
      <c r="B12" s="26" t="s">
        <v>9</v>
      </c>
      <c r="C12" s="27">
        <v>1079</v>
      </c>
      <c r="D12" s="28">
        <v>1138</v>
      </c>
      <c r="E12" s="27">
        <f t="shared" si="0"/>
        <v>-59</v>
      </c>
      <c r="F12" s="28">
        <v>1323</v>
      </c>
      <c r="G12" s="27">
        <f t="shared" si="1"/>
        <v>-244</v>
      </c>
      <c r="H12" s="44"/>
    </row>
    <row r="13" spans="2:8" x14ac:dyDescent="0.25">
      <c r="B13" s="26" t="s">
        <v>10</v>
      </c>
      <c r="C13" s="27">
        <v>1971</v>
      </c>
      <c r="D13" s="28">
        <v>2046</v>
      </c>
      <c r="E13" s="27">
        <f t="shared" si="0"/>
        <v>-75</v>
      </c>
      <c r="F13" s="28">
        <v>2322</v>
      </c>
      <c r="G13" s="27">
        <f t="shared" si="1"/>
        <v>-351</v>
      </c>
      <c r="H13" s="44"/>
    </row>
    <row r="14" spans="2:8" x14ac:dyDescent="0.25">
      <c r="B14" s="26" t="s">
        <v>11</v>
      </c>
      <c r="C14" s="27">
        <v>1753</v>
      </c>
      <c r="D14" s="28">
        <v>1832</v>
      </c>
      <c r="E14" s="27">
        <f t="shared" si="0"/>
        <v>-79</v>
      </c>
      <c r="F14" s="28">
        <v>2393</v>
      </c>
      <c r="G14" s="27">
        <f t="shared" si="1"/>
        <v>-640</v>
      </c>
      <c r="H14" s="44"/>
    </row>
    <row r="15" spans="2:8" x14ac:dyDescent="0.25">
      <c r="B15" s="26" t="s">
        <v>12</v>
      </c>
      <c r="C15" s="27">
        <v>2234</v>
      </c>
      <c r="D15" s="28">
        <v>2324</v>
      </c>
      <c r="E15" s="27">
        <f t="shared" si="0"/>
        <v>-90</v>
      </c>
      <c r="F15" s="28">
        <v>2500</v>
      </c>
      <c r="G15" s="27">
        <f t="shared" si="1"/>
        <v>-266</v>
      </c>
      <c r="H15" s="44"/>
    </row>
    <row r="16" spans="2:8" x14ac:dyDescent="0.25">
      <c r="B16" s="26" t="s">
        <v>13</v>
      </c>
      <c r="C16" s="27">
        <v>2339</v>
      </c>
      <c r="D16" s="28">
        <v>2422</v>
      </c>
      <c r="E16" s="27">
        <f t="shared" si="0"/>
        <v>-83</v>
      </c>
      <c r="F16" s="28">
        <v>2689</v>
      </c>
      <c r="G16" s="27">
        <f t="shared" si="1"/>
        <v>-350</v>
      </c>
      <c r="H16" s="44"/>
    </row>
    <row r="17" spans="2:8" x14ac:dyDescent="0.25">
      <c r="B17" s="26" t="s">
        <v>14</v>
      </c>
      <c r="C17" s="27">
        <v>2524</v>
      </c>
      <c r="D17" s="28">
        <v>2687</v>
      </c>
      <c r="E17" s="27">
        <f t="shared" si="0"/>
        <v>-163</v>
      </c>
      <c r="F17" s="28">
        <v>3017</v>
      </c>
      <c r="G17" s="27">
        <f t="shared" si="1"/>
        <v>-493</v>
      </c>
      <c r="H17" s="44"/>
    </row>
    <row r="18" spans="2:8" x14ac:dyDescent="0.25">
      <c r="B18" s="26" t="s">
        <v>15</v>
      </c>
      <c r="C18" s="27">
        <v>2007</v>
      </c>
      <c r="D18" s="28">
        <v>2048</v>
      </c>
      <c r="E18" s="27">
        <f t="shared" si="0"/>
        <v>-41</v>
      </c>
      <c r="F18" s="28">
        <v>1916</v>
      </c>
      <c r="G18" s="27">
        <f t="shared" si="1"/>
        <v>91</v>
      </c>
      <c r="H18" s="44"/>
    </row>
    <row r="19" spans="2:8" x14ac:dyDescent="0.25">
      <c r="B19" s="26" t="s">
        <v>16</v>
      </c>
      <c r="C19" s="27">
        <v>3893</v>
      </c>
      <c r="D19" s="28">
        <v>3992</v>
      </c>
      <c r="E19" s="27">
        <f t="shared" si="0"/>
        <v>-99</v>
      </c>
      <c r="F19" s="28">
        <v>4459</v>
      </c>
      <c r="G19" s="27">
        <f t="shared" si="1"/>
        <v>-566</v>
      </c>
      <c r="H19" s="44"/>
    </row>
    <row r="20" spans="2:8" x14ac:dyDescent="0.25">
      <c r="B20" s="26" t="s">
        <v>17</v>
      </c>
      <c r="C20" s="27">
        <v>1532</v>
      </c>
      <c r="D20" s="28">
        <v>1565</v>
      </c>
      <c r="E20" s="27">
        <f t="shared" si="0"/>
        <v>-33</v>
      </c>
      <c r="F20" s="28">
        <v>1754</v>
      </c>
      <c r="G20" s="27">
        <f t="shared" si="1"/>
        <v>-222</v>
      </c>
      <c r="H20" s="44"/>
    </row>
    <row r="21" spans="2:8" x14ac:dyDescent="0.25">
      <c r="B21" s="26" t="s">
        <v>18</v>
      </c>
      <c r="C21" s="27">
        <v>1173</v>
      </c>
      <c r="D21" s="28">
        <v>1236</v>
      </c>
      <c r="E21" s="27">
        <f t="shared" si="0"/>
        <v>-63</v>
      </c>
      <c r="F21" s="28">
        <v>1310</v>
      </c>
      <c r="G21" s="27">
        <f t="shared" si="1"/>
        <v>-137</v>
      </c>
      <c r="H21" s="44"/>
    </row>
    <row r="22" spans="2:8" x14ac:dyDescent="0.25">
      <c r="B22" s="26" t="s">
        <v>19</v>
      </c>
      <c r="C22" s="27">
        <v>2360</v>
      </c>
      <c r="D22" s="28">
        <v>2461</v>
      </c>
      <c r="E22" s="27">
        <f t="shared" si="0"/>
        <v>-101</v>
      </c>
      <c r="F22" s="28">
        <v>2702</v>
      </c>
      <c r="G22" s="27">
        <f t="shared" si="1"/>
        <v>-342</v>
      </c>
      <c r="H22" s="44"/>
    </row>
    <row r="23" spans="2:8" x14ac:dyDescent="0.25">
      <c r="B23" s="26" t="s">
        <v>20</v>
      </c>
      <c r="C23" s="27">
        <v>878</v>
      </c>
      <c r="D23" s="28">
        <v>931</v>
      </c>
      <c r="E23" s="27">
        <f t="shared" si="0"/>
        <v>-53</v>
      </c>
      <c r="F23" s="28">
        <v>1142</v>
      </c>
      <c r="G23" s="27">
        <f t="shared" si="1"/>
        <v>-264</v>
      </c>
      <c r="H23" s="44"/>
    </row>
    <row r="24" spans="2:8" x14ac:dyDescent="0.25">
      <c r="B24" s="26" t="s">
        <v>21</v>
      </c>
      <c r="C24" s="27">
        <v>447</v>
      </c>
      <c r="D24" s="28">
        <v>458</v>
      </c>
      <c r="E24" s="27">
        <f t="shared" si="0"/>
        <v>-11</v>
      </c>
      <c r="F24" s="28">
        <v>721</v>
      </c>
      <c r="G24" s="27">
        <f t="shared" si="1"/>
        <v>-274</v>
      </c>
      <c r="H24" s="44"/>
    </row>
    <row r="25" spans="2:8" x14ac:dyDescent="0.25">
      <c r="B25" s="26" t="s">
        <v>22</v>
      </c>
      <c r="C25" s="50">
        <v>2268</v>
      </c>
      <c r="D25" s="28">
        <v>2311</v>
      </c>
      <c r="E25" s="50">
        <f t="shared" si="0"/>
        <v>-43</v>
      </c>
      <c r="F25" s="28">
        <v>2669</v>
      </c>
      <c r="G25" s="27">
        <f t="shared" si="1"/>
        <v>-401</v>
      </c>
      <c r="H25" s="44"/>
    </row>
    <row r="26" spans="2:8" x14ac:dyDescent="0.25">
      <c r="B26" s="26" t="s">
        <v>23</v>
      </c>
      <c r="C26" s="50">
        <v>4365</v>
      </c>
      <c r="D26" s="28">
        <v>4422</v>
      </c>
      <c r="E26" s="50">
        <f t="shared" si="0"/>
        <v>-57</v>
      </c>
      <c r="F26" s="28">
        <v>4900</v>
      </c>
      <c r="G26" s="27">
        <f t="shared" si="1"/>
        <v>-535</v>
      </c>
      <c r="H26" s="44"/>
    </row>
    <row r="27" spans="2:8" x14ac:dyDescent="0.25">
      <c r="B27" s="26" t="s">
        <v>24</v>
      </c>
      <c r="C27" s="50">
        <v>931</v>
      </c>
      <c r="D27" s="28">
        <v>956</v>
      </c>
      <c r="E27" s="50">
        <f t="shared" si="0"/>
        <v>-25</v>
      </c>
      <c r="F27" s="28">
        <v>1132</v>
      </c>
      <c r="G27" s="27">
        <f t="shared" si="1"/>
        <v>-201</v>
      </c>
      <c r="H27" s="44"/>
    </row>
    <row r="28" spans="2:8" x14ac:dyDescent="0.25">
      <c r="B28" s="30" t="s">
        <v>25</v>
      </c>
      <c r="C28" s="31">
        <f>SUM(C3:C27)</f>
        <v>50538</v>
      </c>
      <c r="D28" s="32">
        <f>SUM(D3:D27)</f>
        <v>52412</v>
      </c>
      <c r="E28" s="31">
        <f>SUM(E3:E27)</f>
        <v>-1874</v>
      </c>
      <c r="F28" s="32">
        <f>SUM(F3:F27)</f>
        <v>59464</v>
      </c>
      <c r="G28" s="31">
        <f>SUM(G3:G27)</f>
        <v>-8926</v>
      </c>
      <c r="H28" s="44"/>
    </row>
    <row r="29" spans="2:8" x14ac:dyDescent="0.25">
      <c r="B29" s="8" t="s">
        <v>92</v>
      </c>
      <c r="E29" s="33"/>
      <c r="F29" s="44"/>
      <c r="G29" s="44"/>
    </row>
  </sheetData>
  <printOptions horizontalCentered="1" verticalCentered="1"/>
  <pageMargins left="0" right="0" top="0.59055118110236227" bottom="0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1:H29"/>
  <sheetViews>
    <sheetView zoomScale="110" zoomScaleNormal="110" workbookViewId="0">
      <selection activeCell="B1" sqref="B1"/>
    </sheetView>
  </sheetViews>
  <sheetFormatPr defaultRowHeight="15" x14ac:dyDescent="0.25"/>
  <cols>
    <col min="1" max="1" width="3.28515625" style="2" customWidth="1"/>
    <col min="2" max="2" width="24.85546875" style="2" customWidth="1"/>
    <col min="3" max="3" width="15" style="2" customWidth="1"/>
    <col min="4" max="4" width="15.28515625" style="2" customWidth="1"/>
    <col min="5" max="5" width="16" style="2" customWidth="1"/>
    <col min="6" max="6" width="15" style="2" customWidth="1"/>
    <col min="7" max="7" width="17" style="2" customWidth="1"/>
    <col min="8" max="16384" width="9.140625" style="2"/>
  </cols>
  <sheetData>
    <row r="1" spans="2:8" x14ac:dyDescent="0.25">
      <c r="B1" s="22" t="s">
        <v>93</v>
      </c>
      <c r="C1" s="1"/>
      <c r="D1" s="1"/>
      <c r="E1" s="1"/>
      <c r="F1" s="1"/>
      <c r="G1" s="1"/>
    </row>
    <row r="2" spans="2:8" ht="57" x14ac:dyDescent="0.25">
      <c r="B2" s="9" t="s">
        <v>27</v>
      </c>
      <c r="C2" s="10" t="s">
        <v>118</v>
      </c>
      <c r="D2" s="11" t="s">
        <v>100</v>
      </c>
      <c r="E2" s="10" t="s">
        <v>28</v>
      </c>
      <c r="F2" s="11" t="s">
        <v>117</v>
      </c>
      <c r="G2" s="10" t="s">
        <v>26</v>
      </c>
    </row>
    <row r="3" spans="2:8" x14ac:dyDescent="0.25">
      <c r="B3" s="5" t="s">
        <v>0</v>
      </c>
      <c r="C3" s="7">
        <v>348</v>
      </c>
      <c r="D3" s="12">
        <v>358</v>
      </c>
      <c r="E3" s="7">
        <f t="shared" ref="E3:E27" si="0">SUM(C3)-D3</f>
        <v>-10</v>
      </c>
      <c r="F3" s="12">
        <v>434</v>
      </c>
      <c r="G3" s="7">
        <f t="shared" ref="G3:G27" si="1">SUM(C3)-F3</f>
        <v>-86</v>
      </c>
      <c r="H3" s="3"/>
    </row>
    <row r="4" spans="2:8" x14ac:dyDescent="0.25">
      <c r="B4" s="5" t="s">
        <v>1</v>
      </c>
      <c r="C4" s="7">
        <v>1123</v>
      </c>
      <c r="D4" s="12">
        <v>1157</v>
      </c>
      <c r="E4" s="7">
        <f t="shared" si="0"/>
        <v>-34</v>
      </c>
      <c r="F4" s="12">
        <v>1275</v>
      </c>
      <c r="G4" s="7">
        <f t="shared" si="1"/>
        <v>-152</v>
      </c>
      <c r="H4" s="3"/>
    </row>
    <row r="5" spans="2:8" x14ac:dyDescent="0.25">
      <c r="B5" s="5" t="s">
        <v>2</v>
      </c>
      <c r="C5" s="7">
        <v>1170</v>
      </c>
      <c r="D5" s="12">
        <v>1229</v>
      </c>
      <c r="E5" s="7">
        <f t="shared" si="0"/>
        <v>-59</v>
      </c>
      <c r="F5" s="12">
        <v>1571</v>
      </c>
      <c r="G5" s="7">
        <f t="shared" si="1"/>
        <v>-401</v>
      </c>
      <c r="H5" s="3"/>
    </row>
    <row r="6" spans="2:8" x14ac:dyDescent="0.25">
      <c r="B6" s="5" t="s">
        <v>3</v>
      </c>
      <c r="C6" s="7">
        <v>1896</v>
      </c>
      <c r="D6" s="12">
        <v>1920</v>
      </c>
      <c r="E6" s="7">
        <f t="shared" si="0"/>
        <v>-24</v>
      </c>
      <c r="F6" s="12">
        <v>1997</v>
      </c>
      <c r="G6" s="7">
        <f t="shared" si="1"/>
        <v>-101</v>
      </c>
      <c r="H6" s="3"/>
    </row>
    <row r="7" spans="2:8" x14ac:dyDescent="0.25">
      <c r="B7" s="5" t="s">
        <v>4</v>
      </c>
      <c r="C7" s="7">
        <v>1234</v>
      </c>
      <c r="D7" s="12">
        <v>1345</v>
      </c>
      <c r="E7" s="7">
        <f t="shared" si="0"/>
        <v>-111</v>
      </c>
      <c r="F7" s="12">
        <v>1615</v>
      </c>
      <c r="G7" s="7">
        <f t="shared" si="1"/>
        <v>-381</v>
      </c>
      <c r="H7" s="3"/>
    </row>
    <row r="8" spans="2:8" x14ac:dyDescent="0.25">
      <c r="B8" s="5" t="s">
        <v>5</v>
      </c>
      <c r="C8" s="7">
        <v>613</v>
      </c>
      <c r="D8" s="12">
        <v>628</v>
      </c>
      <c r="E8" s="7">
        <f t="shared" si="0"/>
        <v>-15</v>
      </c>
      <c r="F8" s="12">
        <v>714</v>
      </c>
      <c r="G8" s="7">
        <f t="shared" si="1"/>
        <v>-101</v>
      </c>
      <c r="H8" s="3"/>
    </row>
    <row r="9" spans="2:8" x14ac:dyDescent="0.25">
      <c r="B9" s="6" t="s">
        <v>6</v>
      </c>
      <c r="C9" s="7">
        <v>581</v>
      </c>
      <c r="D9" s="12">
        <v>688</v>
      </c>
      <c r="E9" s="7">
        <f t="shared" si="0"/>
        <v>-107</v>
      </c>
      <c r="F9" s="12">
        <v>900</v>
      </c>
      <c r="G9" s="7">
        <f t="shared" si="1"/>
        <v>-319</v>
      </c>
      <c r="H9" s="3"/>
    </row>
    <row r="10" spans="2:8" x14ac:dyDescent="0.25">
      <c r="B10" s="5" t="s">
        <v>7</v>
      </c>
      <c r="C10" s="7">
        <v>509</v>
      </c>
      <c r="D10" s="12">
        <v>552</v>
      </c>
      <c r="E10" s="7">
        <f t="shared" si="0"/>
        <v>-43</v>
      </c>
      <c r="F10" s="12">
        <v>567</v>
      </c>
      <c r="G10" s="7">
        <f t="shared" si="1"/>
        <v>-58</v>
      </c>
      <c r="H10" s="3"/>
    </row>
    <row r="11" spans="2:8" x14ac:dyDescent="0.25">
      <c r="B11" s="5" t="s">
        <v>8</v>
      </c>
      <c r="C11" s="7">
        <v>1307</v>
      </c>
      <c r="D11" s="12">
        <v>1320</v>
      </c>
      <c r="E11" s="7">
        <f t="shared" si="0"/>
        <v>-13</v>
      </c>
      <c r="F11" s="12">
        <v>1371</v>
      </c>
      <c r="G11" s="7">
        <f t="shared" si="1"/>
        <v>-64</v>
      </c>
      <c r="H11" s="3"/>
    </row>
    <row r="12" spans="2:8" x14ac:dyDescent="0.25">
      <c r="B12" s="5" t="s">
        <v>9</v>
      </c>
      <c r="C12" s="7">
        <v>634</v>
      </c>
      <c r="D12" s="12">
        <v>674</v>
      </c>
      <c r="E12" s="7">
        <f t="shared" si="0"/>
        <v>-40</v>
      </c>
      <c r="F12" s="12">
        <v>777</v>
      </c>
      <c r="G12" s="7">
        <f t="shared" si="1"/>
        <v>-143</v>
      </c>
      <c r="H12" s="3"/>
    </row>
    <row r="13" spans="2:8" x14ac:dyDescent="0.25">
      <c r="B13" s="5" t="s">
        <v>10</v>
      </c>
      <c r="C13" s="7">
        <v>919</v>
      </c>
      <c r="D13" s="12">
        <v>997</v>
      </c>
      <c r="E13" s="7">
        <f t="shared" si="0"/>
        <v>-78</v>
      </c>
      <c r="F13" s="12">
        <v>1146</v>
      </c>
      <c r="G13" s="7">
        <f t="shared" si="1"/>
        <v>-227</v>
      </c>
      <c r="H13" s="3"/>
    </row>
    <row r="14" spans="2:8" x14ac:dyDescent="0.25">
      <c r="B14" s="5" t="s">
        <v>11</v>
      </c>
      <c r="C14" s="7">
        <v>879</v>
      </c>
      <c r="D14" s="12">
        <v>868</v>
      </c>
      <c r="E14" s="7">
        <f t="shared" si="0"/>
        <v>11</v>
      </c>
      <c r="F14" s="12">
        <v>1095</v>
      </c>
      <c r="G14" s="7">
        <f t="shared" si="1"/>
        <v>-216</v>
      </c>
      <c r="H14" s="3"/>
    </row>
    <row r="15" spans="2:8" x14ac:dyDescent="0.25">
      <c r="B15" s="5" t="s">
        <v>12</v>
      </c>
      <c r="C15" s="7">
        <v>1232</v>
      </c>
      <c r="D15" s="12">
        <v>1296</v>
      </c>
      <c r="E15" s="7">
        <f t="shared" si="0"/>
        <v>-64</v>
      </c>
      <c r="F15" s="12">
        <v>1407</v>
      </c>
      <c r="G15" s="7">
        <f t="shared" si="1"/>
        <v>-175</v>
      </c>
      <c r="H15" s="3"/>
    </row>
    <row r="16" spans="2:8" x14ac:dyDescent="0.25">
      <c r="B16" s="5" t="s">
        <v>13</v>
      </c>
      <c r="C16" s="7">
        <v>1162</v>
      </c>
      <c r="D16" s="12">
        <v>1241</v>
      </c>
      <c r="E16" s="7">
        <f t="shared" si="0"/>
        <v>-79</v>
      </c>
      <c r="F16" s="12">
        <v>1387</v>
      </c>
      <c r="G16" s="7">
        <f t="shared" si="1"/>
        <v>-225</v>
      </c>
      <c r="H16" s="3"/>
    </row>
    <row r="17" spans="2:8" x14ac:dyDescent="0.25">
      <c r="B17" s="5" t="s">
        <v>14</v>
      </c>
      <c r="C17" s="7">
        <v>1209</v>
      </c>
      <c r="D17" s="12">
        <v>1263</v>
      </c>
      <c r="E17" s="7">
        <f t="shared" si="0"/>
        <v>-54</v>
      </c>
      <c r="F17" s="12">
        <v>1472</v>
      </c>
      <c r="G17" s="7">
        <f t="shared" si="1"/>
        <v>-263</v>
      </c>
      <c r="H17" s="3"/>
    </row>
    <row r="18" spans="2:8" x14ac:dyDescent="0.25">
      <c r="B18" s="5" t="s">
        <v>15</v>
      </c>
      <c r="C18" s="7">
        <v>1115</v>
      </c>
      <c r="D18" s="12">
        <v>1104</v>
      </c>
      <c r="E18" s="7">
        <f t="shared" si="0"/>
        <v>11</v>
      </c>
      <c r="F18" s="12">
        <v>1229</v>
      </c>
      <c r="G18" s="7">
        <f t="shared" si="1"/>
        <v>-114</v>
      </c>
      <c r="H18" s="3"/>
    </row>
    <row r="19" spans="2:8" x14ac:dyDescent="0.25">
      <c r="B19" s="5" t="s">
        <v>16</v>
      </c>
      <c r="C19" s="7">
        <v>2062</v>
      </c>
      <c r="D19" s="12">
        <v>2167</v>
      </c>
      <c r="E19" s="7">
        <f t="shared" si="0"/>
        <v>-105</v>
      </c>
      <c r="F19" s="12">
        <v>2372</v>
      </c>
      <c r="G19" s="7">
        <f t="shared" si="1"/>
        <v>-310</v>
      </c>
      <c r="H19" s="3"/>
    </row>
    <row r="20" spans="2:8" x14ac:dyDescent="0.25">
      <c r="B20" s="5" t="s">
        <v>17</v>
      </c>
      <c r="C20" s="7">
        <v>821</v>
      </c>
      <c r="D20" s="12">
        <v>876</v>
      </c>
      <c r="E20" s="7">
        <f t="shared" si="0"/>
        <v>-55</v>
      </c>
      <c r="F20" s="12">
        <v>909</v>
      </c>
      <c r="G20" s="7">
        <f t="shared" si="1"/>
        <v>-88</v>
      </c>
      <c r="H20" s="3"/>
    </row>
    <row r="21" spans="2:8" x14ac:dyDescent="0.25">
      <c r="B21" s="5" t="s">
        <v>18</v>
      </c>
      <c r="C21" s="7">
        <v>669</v>
      </c>
      <c r="D21" s="12">
        <v>731</v>
      </c>
      <c r="E21" s="7">
        <f t="shared" si="0"/>
        <v>-62</v>
      </c>
      <c r="F21" s="12">
        <v>730</v>
      </c>
      <c r="G21" s="7">
        <f t="shared" si="1"/>
        <v>-61</v>
      </c>
      <c r="H21" s="3"/>
    </row>
    <row r="22" spans="2:8" x14ac:dyDescent="0.25">
      <c r="B22" s="5" t="s">
        <v>19</v>
      </c>
      <c r="C22" s="7">
        <v>1090</v>
      </c>
      <c r="D22" s="12">
        <v>1114</v>
      </c>
      <c r="E22" s="7">
        <f t="shared" si="0"/>
        <v>-24</v>
      </c>
      <c r="F22" s="12">
        <v>1163</v>
      </c>
      <c r="G22" s="7">
        <f t="shared" si="1"/>
        <v>-73</v>
      </c>
      <c r="H22" s="3"/>
    </row>
    <row r="23" spans="2:8" x14ac:dyDescent="0.25">
      <c r="B23" s="5" t="s">
        <v>20</v>
      </c>
      <c r="C23" s="7">
        <v>445</v>
      </c>
      <c r="D23" s="12">
        <v>475</v>
      </c>
      <c r="E23" s="7">
        <f t="shared" si="0"/>
        <v>-30</v>
      </c>
      <c r="F23" s="12">
        <v>588</v>
      </c>
      <c r="G23" s="7">
        <f t="shared" si="1"/>
        <v>-143</v>
      </c>
      <c r="H23" s="3"/>
    </row>
    <row r="24" spans="2:8" x14ac:dyDescent="0.25">
      <c r="B24" s="5" t="s">
        <v>21</v>
      </c>
      <c r="C24" s="7">
        <v>171</v>
      </c>
      <c r="D24" s="12">
        <v>177</v>
      </c>
      <c r="E24" s="7">
        <f t="shared" si="0"/>
        <v>-6</v>
      </c>
      <c r="F24" s="12">
        <v>263</v>
      </c>
      <c r="G24" s="7">
        <f t="shared" si="1"/>
        <v>-92</v>
      </c>
      <c r="H24" s="3"/>
    </row>
    <row r="25" spans="2:8" x14ac:dyDescent="0.25">
      <c r="B25" s="5" t="s">
        <v>22</v>
      </c>
      <c r="C25" s="7">
        <v>738</v>
      </c>
      <c r="D25" s="12">
        <v>755</v>
      </c>
      <c r="E25" s="7">
        <f t="shared" si="0"/>
        <v>-17</v>
      </c>
      <c r="F25" s="12">
        <v>827</v>
      </c>
      <c r="G25" s="7">
        <f t="shared" si="1"/>
        <v>-89</v>
      </c>
      <c r="H25" s="3"/>
    </row>
    <row r="26" spans="2:8" x14ac:dyDescent="0.25">
      <c r="B26" s="5" t="s">
        <v>23</v>
      </c>
      <c r="C26" s="7">
        <v>1549</v>
      </c>
      <c r="D26" s="12">
        <v>1575</v>
      </c>
      <c r="E26" s="7">
        <f t="shared" si="0"/>
        <v>-26</v>
      </c>
      <c r="F26" s="12">
        <v>1763</v>
      </c>
      <c r="G26" s="7">
        <f t="shared" si="1"/>
        <v>-214</v>
      </c>
      <c r="H26" s="3"/>
    </row>
    <row r="27" spans="2:8" x14ac:dyDescent="0.25">
      <c r="B27" s="5" t="s">
        <v>24</v>
      </c>
      <c r="C27" s="7">
        <v>332</v>
      </c>
      <c r="D27" s="12">
        <v>371</v>
      </c>
      <c r="E27" s="7">
        <f t="shared" si="0"/>
        <v>-39</v>
      </c>
      <c r="F27" s="12">
        <v>377</v>
      </c>
      <c r="G27" s="7">
        <f t="shared" si="1"/>
        <v>-45</v>
      </c>
      <c r="H27" s="3"/>
    </row>
    <row r="28" spans="2:8" x14ac:dyDescent="0.25">
      <c r="B28" s="21" t="s">
        <v>25</v>
      </c>
      <c r="C28" s="51">
        <f>SUM(C3:C27)</f>
        <v>23808</v>
      </c>
      <c r="D28" s="43">
        <f>SUM(D3:D27)</f>
        <v>24881</v>
      </c>
      <c r="E28" s="51">
        <f>SUM(E3:E27)</f>
        <v>-1073</v>
      </c>
      <c r="F28" s="43">
        <f>SUM(F3:F27)</f>
        <v>27949</v>
      </c>
      <c r="G28" s="51">
        <f>SUM(G3:G27)</f>
        <v>-4141</v>
      </c>
      <c r="H28" s="3"/>
    </row>
    <row r="29" spans="2:8" x14ac:dyDescent="0.25">
      <c r="E29" s="4"/>
      <c r="F29" s="4"/>
      <c r="G29" s="3"/>
    </row>
  </sheetData>
  <printOptions horizontalCentered="1" verticalCentered="1"/>
  <pageMargins left="0" right="0" top="0.59055118110236227" bottom="0" header="0" footer="0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1:H29"/>
  <sheetViews>
    <sheetView zoomScale="120" zoomScaleNormal="120" workbookViewId="0">
      <selection activeCell="B1" sqref="B1"/>
    </sheetView>
  </sheetViews>
  <sheetFormatPr defaultRowHeight="15" x14ac:dyDescent="0.25"/>
  <cols>
    <col min="1" max="1" width="2.28515625" style="14" customWidth="1"/>
    <col min="2" max="2" width="25.140625" style="14" customWidth="1"/>
    <col min="3" max="3" width="13.42578125" style="14" customWidth="1"/>
    <col min="4" max="4" width="12.85546875" style="14" customWidth="1"/>
    <col min="5" max="5" width="16.42578125" style="14" customWidth="1"/>
    <col min="6" max="6" width="13.42578125" style="14" customWidth="1"/>
    <col min="7" max="7" width="16" style="14" customWidth="1"/>
    <col min="8" max="16384" width="9.140625" style="14"/>
  </cols>
  <sheetData>
    <row r="1" spans="2:8" x14ac:dyDescent="0.25">
      <c r="B1" s="20" t="s">
        <v>94</v>
      </c>
    </row>
    <row r="2" spans="2:8" ht="60" x14ac:dyDescent="0.25">
      <c r="B2" s="23" t="s">
        <v>27</v>
      </c>
      <c r="C2" s="24" t="s">
        <v>120</v>
      </c>
      <c r="D2" s="25" t="s">
        <v>101</v>
      </c>
      <c r="E2" s="24" t="s">
        <v>28</v>
      </c>
      <c r="F2" s="25" t="s">
        <v>119</v>
      </c>
      <c r="G2" s="24" t="s">
        <v>26</v>
      </c>
    </row>
    <row r="3" spans="2:8" x14ac:dyDescent="0.25">
      <c r="B3" s="26" t="s">
        <v>0</v>
      </c>
      <c r="C3" s="52">
        <v>289</v>
      </c>
      <c r="D3" s="28">
        <v>310</v>
      </c>
      <c r="E3" s="52">
        <f t="shared" ref="E3:E27" si="0">SUM(C3)-D3</f>
        <v>-21</v>
      </c>
      <c r="F3" s="28">
        <v>332</v>
      </c>
      <c r="G3" s="52">
        <f t="shared" ref="G3:G27" si="1">SUM(C3)-F3</f>
        <v>-43</v>
      </c>
      <c r="H3" s="44"/>
    </row>
    <row r="4" spans="2:8" x14ac:dyDescent="0.25">
      <c r="B4" s="26" t="s">
        <v>1</v>
      </c>
      <c r="C4" s="52">
        <v>1063</v>
      </c>
      <c r="D4" s="28">
        <v>1114</v>
      </c>
      <c r="E4" s="52">
        <f t="shared" si="0"/>
        <v>-51</v>
      </c>
      <c r="F4" s="28">
        <v>1229</v>
      </c>
      <c r="G4" s="52">
        <f t="shared" si="1"/>
        <v>-166</v>
      </c>
      <c r="H4" s="44"/>
    </row>
    <row r="5" spans="2:8" x14ac:dyDescent="0.25">
      <c r="B5" s="26" t="s">
        <v>2</v>
      </c>
      <c r="C5" s="52">
        <v>884</v>
      </c>
      <c r="D5" s="28">
        <v>938</v>
      </c>
      <c r="E5" s="52">
        <f t="shared" si="0"/>
        <v>-54</v>
      </c>
      <c r="F5" s="28">
        <v>1121</v>
      </c>
      <c r="G5" s="52">
        <f t="shared" si="1"/>
        <v>-237</v>
      </c>
      <c r="H5" s="44"/>
    </row>
    <row r="6" spans="2:8" x14ac:dyDescent="0.25">
      <c r="B6" s="26" t="s">
        <v>3</v>
      </c>
      <c r="C6" s="52">
        <v>1553</v>
      </c>
      <c r="D6" s="28">
        <v>1591</v>
      </c>
      <c r="E6" s="52">
        <f t="shared" si="0"/>
        <v>-38</v>
      </c>
      <c r="F6" s="28">
        <v>1734</v>
      </c>
      <c r="G6" s="52">
        <f t="shared" si="1"/>
        <v>-181</v>
      </c>
      <c r="H6" s="44"/>
    </row>
    <row r="7" spans="2:8" x14ac:dyDescent="0.25">
      <c r="B7" s="26" t="s">
        <v>4</v>
      </c>
      <c r="C7" s="52">
        <v>1273</v>
      </c>
      <c r="D7" s="28">
        <v>1302</v>
      </c>
      <c r="E7" s="52">
        <f t="shared" si="0"/>
        <v>-29</v>
      </c>
      <c r="F7" s="28">
        <v>1394</v>
      </c>
      <c r="G7" s="52">
        <f t="shared" si="1"/>
        <v>-121</v>
      </c>
      <c r="H7" s="44"/>
    </row>
    <row r="8" spans="2:8" x14ac:dyDescent="0.25">
      <c r="B8" s="26" t="s">
        <v>5</v>
      </c>
      <c r="C8" s="52">
        <v>582</v>
      </c>
      <c r="D8" s="28">
        <v>602</v>
      </c>
      <c r="E8" s="52">
        <f t="shared" si="0"/>
        <v>-20</v>
      </c>
      <c r="F8" s="28">
        <v>676</v>
      </c>
      <c r="G8" s="52">
        <f t="shared" si="1"/>
        <v>-94</v>
      </c>
      <c r="H8" s="44"/>
    </row>
    <row r="9" spans="2:8" x14ac:dyDescent="0.25">
      <c r="B9" s="29" t="s">
        <v>6</v>
      </c>
      <c r="C9" s="52">
        <v>687</v>
      </c>
      <c r="D9" s="28">
        <v>707</v>
      </c>
      <c r="E9" s="52">
        <f t="shared" si="0"/>
        <v>-20</v>
      </c>
      <c r="F9" s="28">
        <v>898</v>
      </c>
      <c r="G9" s="52">
        <f t="shared" si="1"/>
        <v>-211</v>
      </c>
      <c r="H9" s="44"/>
    </row>
    <row r="10" spans="2:8" x14ac:dyDescent="0.25">
      <c r="B10" s="26" t="s">
        <v>7</v>
      </c>
      <c r="C10" s="52">
        <v>425</v>
      </c>
      <c r="D10" s="28">
        <v>467</v>
      </c>
      <c r="E10" s="52">
        <f t="shared" si="0"/>
        <v>-42</v>
      </c>
      <c r="F10" s="28">
        <v>487</v>
      </c>
      <c r="G10" s="52">
        <f t="shared" si="1"/>
        <v>-62</v>
      </c>
      <c r="H10" s="44"/>
    </row>
    <row r="11" spans="2:8" x14ac:dyDescent="0.25">
      <c r="B11" s="26" t="s">
        <v>8</v>
      </c>
      <c r="C11" s="52">
        <v>829</v>
      </c>
      <c r="D11" s="28">
        <v>861</v>
      </c>
      <c r="E11" s="52">
        <f t="shared" si="0"/>
        <v>-32</v>
      </c>
      <c r="F11" s="28">
        <v>825</v>
      </c>
      <c r="G11" s="52">
        <f t="shared" si="1"/>
        <v>4</v>
      </c>
      <c r="H11" s="44"/>
    </row>
    <row r="12" spans="2:8" x14ac:dyDescent="0.25">
      <c r="B12" s="26" t="s">
        <v>9</v>
      </c>
      <c r="C12" s="52">
        <v>550</v>
      </c>
      <c r="D12" s="28">
        <v>586</v>
      </c>
      <c r="E12" s="52">
        <f t="shared" si="0"/>
        <v>-36</v>
      </c>
      <c r="F12" s="28">
        <v>639</v>
      </c>
      <c r="G12" s="52">
        <f t="shared" si="1"/>
        <v>-89</v>
      </c>
      <c r="H12" s="44"/>
    </row>
    <row r="13" spans="2:8" x14ac:dyDescent="0.25">
      <c r="B13" s="26" t="s">
        <v>10</v>
      </c>
      <c r="C13" s="52">
        <v>782</v>
      </c>
      <c r="D13" s="28">
        <v>829</v>
      </c>
      <c r="E13" s="52">
        <f t="shared" si="0"/>
        <v>-47</v>
      </c>
      <c r="F13" s="28">
        <v>975</v>
      </c>
      <c r="G13" s="52">
        <f t="shared" si="1"/>
        <v>-193</v>
      </c>
      <c r="H13" s="44"/>
    </row>
    <row r="14" spans="2:8" x14ac:dyDescent="0.25">
      <c r="B14" s="26" t="s">
        <v>11</v>
      </c>
      <c r="C14" s="52">
        <v>859</v>
      </c>
      <c r="D14" s="28">
        <v>903</v>
      </c>
      <c r="E14" s="52">
        <f t="shared" si="0"/>
        <v>-44</v>
      </c>
      <c r="F14" s="28">
        <v>1140</v>
      </c>
      <c r="G14" s="52">
        <f t="shared" si="1"/>
        <v>-281</v>
      </c>
      <c r="H14" s="44"/>
    </row>
    <row r="15" spans="2:8" x14ac:dyDescent="0.25">
      <c r="B15" s="26" t="s">
        <v>12</v>
      </c>
      <c r="C15" s="52">
        <v>889</v>
      </c>
      <c r="D15" s="28">
        <v>928</v>
      </c>
      <c r="E15" s="52">
        <f t="shared" si="0"/>
        <v>-39</v>
      </c>
      <c r="F15" s="28">
        <v>982</v>
      </c>
      <c r="G15" s="52">
        <f t="shared" si="1"/>
        <v>-93</v>
      </c>
      <c r="H15" s="44"/>
    </row>
    <row r="16" spans="2:8" x14ac:dyDescent="0.25">
      <c r="B16" s="26" t="s">
        <v>13</v>
      </c>
      <c r="C16" s="52">
        <v>794</v>
      </c>
      <c r="D16" s="28">
        <v>818</v>
      </c>
      <c r="E16" s="52">
        <f t="shared" si="0"/>
        <v>-24</v>
      </c>
      <c r="F16" s="28">
        <v>886</v>
      </c>
      <c r="G16" s="52">
        <f t="shared" si="1"/>
        <v>-92</v>
      </c>
      <c r="H16" s="44"/>
    </row>
    <row r="17" spans="2:8" x14ac:dyDescent="0.25">
      <c r="B17" s="26" t="s">
        <v>14</v>
      </c>
      <c r="C17" s="52">
        <v>805</v>
      </c>
      <c r="D17" s="28">
        <v>868</v>
      </c>
      <c r="E17" s="52">
        <f t="shared" si="0"/>
        <v>-63</v>
      </c>
      <c r="F17" s="28">
        <v>938</v>
      </c>
      <c r="G17" s="52">
        <f t="shared" si="1"/>
        <v>-133</v>
      </c>
      <c r="H17" s="44"/>
    </row>
    <row r="18" spans="2:8" x14ac:dyDescent="0.25">
      <c r="B18" s="26" t="s">
        <v>15</v>
      </c>
      <c r="C18" s="52">
        <v>672</v>
      </c>
      <c r="D18" s="28">
        <v>661</v>
      </c>
      <c r="E18" s="52">
        <f t="shared" si="0"/>
        <v>11</v>
      </c>
      <c r="F18" s="28">
        <v>615</v>
      </c>
      <c r="G18" s="52">
        <f t="shared" si="1"/>
        <v>57</v>
      </c>
      <c r="H18" s="44"/>
    </row>
    <row r="19" spans="2:8" x14ac:dyDescent="0.25">
      <c r="B19" s="26" t="s">
        <v>16</v>
      </c>
      <c r="C19" s="52">
        <v>1373</v>
      </c>
      <c r="D19" s="28">
        <v>1434</v>
      </c>
      <c r="E19" s="52">
        <f t="shared" si="0"/>
        <v>-61</v>
      </c>
      <c r="F19" s="28">
        <v>1585</v>
      </c>
      <c r="G19" s="52">
        <f t="shared" si="1"/>
        <v>-212</v>
      </c>
      <c r="H19" s="44"/>
    </row>
    <row r="20" spans="2:8" x14ac:dyDescent="0.25">
      <c r="B20" s="26" t="s">
        <v>17</v>
      </c>
      <c r="C20" s="52">
        <v>733</v>
      </c>
      <c r="D20" s="28">
        <v>767</v>
      </c>
      <c r="E20" s="52">
        <f t="shared" si="0"/>
        <v>-34</v>
      </c>
      <c r="F20" s="28">
        <v>899</v>
      </c>
      <c r="G20" s="52">
        <f t="shared" si="1"/>
        <v>-166</v>
      </c>
      <c r="H20" s="44"/>
    </row>
    <row r="21" spans="2:8" x14ac:dyDescent="0.25">
      <c r="B21" s="26" t="s">
        <v>18</v>
      </c>
      <c r="C21" s="52">
        <v>712</v>
      </c>
      <c r="D21" s="28">
        <v>755</v>
      </c>
      <c r="E21" s="52">
        <f t="shared" si="0"/>
        <v>-43</v>
      </c>
      <c r="F21" s="28">
        <v>798</v>
      </c>
      <c r="G21" s="52">
        <f t="shared" si="1"/>
        <v>-86</v>
      </c>
      <c r="H21" s="44"/>
    </row>
    <row r="22" spans="2:8" x14ac:dyDescent="0.25">
      <c r="B22" s="26" t="s">
        <v>19</v>
      </c>
      <c r="C22" s="52">
        <v>817</v>
      </c>
      <c r="D22" s="28">
        <v>851</v>
      </c>
      <c r="E22" s="52">
        <f t="shared" si="0"/>
        <v>-34</v>
      </c>
      <c r="F22" s="28">
        <v>926</v>
      </c>
      <c r="G22" s="52">
        <f t="shared" si="1"/>
        <v>-109</v>
      </c>
      <c r="H22" s="44"/>
    </row>
    <row r="23" spans="2:8" x14ac:dyDescent="0.25">
      <c r="B23" s="26" t="s">
        <v>20</v>
      </c>
      <c r="C23" s="52">
        <v>427</v>
      </c>
      <c r="D23" s="28">
        <v>438</v>
      </c>
      <c r="E23" s="52">
        <f t="shared" si="0"/>
        <v>-11</v>
      </c>
      <c r="F23" s="28">
        <v>506</v>
      </c>
      <c r="G23" s="52">
        <f t="shared" si="1"/>
        <v>-79</v>
      </c>
      <c r="H23" s="44"/>
    </row>
    <row r="24" spans="2:8" x14ac:dyDescent="0.25">
      <c r="B24" s="26" t="s">
        <v>21</v>
      </c>
      <c r="C24" s="52">
        <v>270</v>
      </c>
      <c r="D24" s="28">
        <v>284</v>
      </c>
      <c r="E24" s="52">
        <f t="shared" si="0"/>
        <v>-14</v>
      </c>
      <c r="F24" s="28">
        <v>388</v>
      </c>
      <c r="G24" s="52">
        <f t="shared" si="1"/>
        <v>-118</v>
      </c>
      <c r="H24" s="44"/>
    </row>
    <row r="25" spans="2:8" x14ac:dyDescent="0.25">
      <c r="B25" s="26" t="s">
        <v>22</v>
      </c>
      <c r="C25" s="52">
        <v>907</v>
      </c>
      <c r="D25" s="28">
        <v>920</v>
      </c>
      <c r="E25" s="52">
        <f t="shared" si="0"/>
        <v>-13</v>
      </c>
      <c r="F25" s="28">
        <v>1068</v>
      </c>
      <c r="G25" s="52">
        <f t="shared" si="1"/>
        <v>-161</v>
      </c>
      <c r="H25" s="44"/>
    </row>
    <row r="26" spans="2:8" x14ac:dyDescent="0.25">
      <c r="B26" s="26" t="s">
        <v>23</v>
      </c>
      <c r="C26" s="52">
        <v>1816</v>
      </c>
      <c r="D26" s="28">
        <v>1825</v>
      </c>
      <c r="E26" s="52">
        <f t="shared" si="0"/>
        <v>-9</v>
      </c>
      <c r="F26" s="28">
        <v>2188</v>
      </c>
      <c r="G26" s="52">
        <f t="shared" si="1"/>
        <v>-372</v>
      </c>
      <c r="H26" s="44"/>
    </row>
    <row r="27" spans="2:8" x14ac:dyDescent="0.25">
      <c r="B27" s="26" t="s">
        <v>24</v>
      </c>
      <c r="C27" s="52">
        <v>433</v>
      </c>
      <c r="D27" s="28">
        <v>431</v>
      </c>
      <c r="E27" s="52">
        <f t="shared" si="0"/>
        <v>2</v>
      </c>
      <c r="F27" s="28">
        <v>513</v>
      </c>
      <c r="G27" s="52">
        <f t="shared" si="1"/>
        <v>-80</v>
      </c>
      <c r="H27" s="44"/>
    </row>
    <row r="28" spans="2:8" x14ac:dyDescent="0.25">
      <c r="B28" s="30" t="s">
        <v>25</v>
      </c>
      <c r="C28" s="53">
        <f>SUM(C3:C27)</f>
        <v>20424</v>
      </c>
      <c r="D28" s="46">
        <f>SUM(D3:D27)</f>
        <v>21190</v>
      </c>
      <c r="E28" s="53">
        <f>SUM(E3:E27)</f>
        <v>-766</v>
      </c>
      <c r="F28" s="46">
        <f>SUM(F3:F27)</f>
        <v>23742</v>
      </c>
      <c r="G28" s="53">
        <f>SUM(G3:G27)</f>
        <v>-3318</v>
      </c>
      <c r="H28" s="44"/>
    </row>
    <row r="29" spans="2:8" x14ac:dyDescent="0.25">
      <c r="E29" s="33"/>
      <c r="G29" s="44"/>
    </row>
  </sheetData>
  <printOptions horizontalCentered="1" verticalCentered="1"/>
  <pageMargins left="0" right="0" top="0.59055118110236227" bottom="0" header="0" footer="0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1:H31"/>
  <sheetViews>
    <sheetView zoomScale="120" zoomScaleNormal="120" workbookViewId="0">
      <selection activeCell="B1" sqref="B1"/>
    </sheetView>
  </sheetViews>
  <sheetFormatPr defaultRowHeight="15" x14ac:dyDescent="0.25"/>
  <cols>
    <col min="1" max="1" width="2.85546875" style="14" customWidth="1"/>
    <col min="2" max="2" width="25.140625" style="14" customWidth="1"/>
    <col min="3" max="3" width="12" style="14" customWidth="1"/>
    <col min="4" max="4" width="11.7109375" style="14" customWidth="1"/>
    <col min="5" max="5" width="16.85546875" style="14" customWidth="1"/>
    <col min="6" max="6" width="11.85546875" style="14" customWidth="1"/>
    <col min="7" max="7" width="17.140625" style="14" customWidth="1"/>
    <col min="8" max="16384" width="9.140625" style="14"/>
  </cols>
  <sheetData>
    <row r="1" spans="2:8" x14ac:dyDescent="0.25">
      <c r="B1" s="20" t="s">
        <v>33</v>
      </c>
    </row>
    <row r="2" spans="2:8" ht="45" x14ac:dyDescent="0.25">
      <c r="B2" s="23" t="s">
        <v>27</v>
      </c>
      <c r="C2" s="24" t="s">
        <v>121</v>
      </c>
      <c r="D2" s="25" t="s">
        <v>102</v>
      </c>
      <c r="E2" s="24" t="s">
        <v>28</v>
      </c>
      <c r="F2" s="25" t="s">
        <v>122</v>
      </c>
      <c r="G2" s="24" t="s">
        <v>26</v>
      </c>
    </row>
    <row r="3" spans="2:8" x14ac:dyDescent="0.25">
      <c r="B3" s="26" t="s">
        <v>0</v>
      </c>
      <c r="C3" s="52">
        <v>48</v>
      </c>
      <c r="D3" s="28">
        <v>63</v>
      </c>
      <c r="E3" s="52">
        <f t="shared" ref="E3:E27" si="0">SUM(C3)-D3</f>
        <v>-15</v>
      </c>
      <c r="F3" s="28">
        <v>54</v>
      </c>
      <c r="G3" s="52">
        <f t="shared" ref="G3:G27" si="1">SUM(C3)-F3</f>
        <v>-6</v>
      </c>
      <c r="H3" s="44"/>
    </row>
    <row r="4" spans="2:8" x14ac:dyDescent="0.25">
      <c r="B4" s="26" t="s">
        <v>1</v>
      </c>
      <c r="C4" s="52">
        <v>156</v>
      </c>
      <c r="D4" s="28">
        <v>133</v>
      </c>
      <c r="E4" s="52">
        <f t="shared" si="0"/>
        <v>23</v>
      </c>
      <c r="F4" s="28">
        <v>136</v>
      </c>
      <c r="G4" s="52">
        <f t="shared" si="1"/>
        <v>20</v>
      </c>
      <c r="H4" s="44"/>
    </row>
    <row r="5" spans="2:8" x14ac:dyDescent="0.25">
      <c r="B5" s="26" t="s">
        <v>2</v>
      </c>
      <c r="C5" s="52">
        <v>420</v>
      </c>
      <c r="D5" s="28">
        <v>584</v>
      </c>
      <c r="E5" s="52">
        <f t="shared" si="0"/>
        <v>-164</v>
      </c>
      <c r="F5" s="28">
        <v>499</v>
      </c>
      <c r="G5" s="52">
        <f t="shared" si="1"/>
        <v>-79</v>
      </c>
      <c r="H5" s="44"/>
    </row>
    <row r="6" spans="2:8" x14ac:dyDescent="0.25">
      <c r="B6" s="26" t="s">
        <v>3</v>
      </c>
      <c r="C6" s="52">
        <v>318</v>
      </c>
      <c r="D6" s="28">
        <v>419</v>
      </c>
      <c r="E6" s="52">
        <f t="shared" si="0"/>
        <v>-101</v>
      </c>
      <c r="F6" s="28">
        <v>1650</v>
      </c>
      <c r="G6" s="52">
        <f t="shared" si="1"/>
        <v>-1332</v>
      </c>
      <c r="H6" s="44"/>
    </row>
    <row r="7" spans="2:8" x14ac:dyDescent="0.25">
      <c r="B7" s="26" t="s">
        <v>4</v>
      </c>
      <c r="C7" s="52">
        <v>168</v>
      </c>
      <c r="D7" s="28">
        <v>182</v>
      </c>
      <c r="E7" s="52">
        <f t="shared" si="0"/>
        <v>-14</v>
      </c>
      <c r="F7" s="28">
        <v>284</v>
      </c>
      <c r="G7" s="52">
        <f t="shared" si="1"/>
        <v>-116</v>
      </c>
      <c r="H7" s="44"/>
    </row>
    <row r="8" spans="2:8" x14ac:dyDescent="0.25">
      <c r="B8" s="26" t="s">
        <v>5</v>
      </c>
      <c r="C8" s="52">
        <v>166</v>
      </c>
      <c r="D8" s="28">
        <v>179</v>
      </c>
      <c r="E8" s="52">
        <f t="shared" si="0"/>
        <v>-13</v>
      </c>
      <c r="F8" s="28">
        <v>152</v>
      </c>
      <c r="G8" s="52">
        <f t="shared" si="1"/>
        <v>14</v>
      </c>
      <c r="H8" s="44"/>
    </row>
    <row r="9" spans="2:8" x14ac:dyDescent="0.25">
      <c r="B9" s="29" t="s">
        <v>6</v>
      </c>
      <c r="C9" s="52">
        <v>74</v>
      </c>
      <c r="D9" s="28">
        <v>115</v>
      </c>
      <c r="E9" s="52">
        <f t="shared" si="0"/>
        <v>-41</v>
      </c>
      <c r="F9" s="28">
        <v>118</v>
      </c>
      <c r="G9" s="52">
        <f t="shared" si="1"/>
        <v>-44</v>
      </c>
      <c r="H9" s="44"/>
    </row>
    <row r="10" spans="2:8" x14ac:dyDescent="0.25">
      <c r="B10" s="26" t="s">
        <v>7</v>
      </c>
      <c r="C10" s="52">
        <v>58</v>
      </c>
      <c r="D10" s="28">
        <v>68</v>
      </c>
      <c r="E10" s="52">
        <f t="shared" si="0"/>
        <v>-10</v>
      </c>
      <c r="F10" s="28">
        <v>87</v>
      </c>
      <c r="G10" s="52">
        <f t="shared" si="1"/>
        <v>-29</v>
      </c>
      <c r="H10" s="44"/>
    </row>
    <row r="11" spans="2:8" x14ac:dyDescent="0.25">
      <c r="B11" s="26" t="s">
        <v>8</v>
      </c>
      <c r="C11" s="52">
        <v>212</v>
      </c>
      <c r="D11" s="28">
        <v>67</v>
      </c>
      <c r="E11" s="52">
        <f t="shared" si="0"/>
        <v>145</v>
      </c>
      <c r="F11" s="28">
        <v>237</v>
      </c>
      <c r="G11" s="52">
        <f t="shared" si="1"/>
        <v>-25</v>
      </c>
      <c r="H11" s="44"/>
    </row>
    <row r="12" spans="2:8" x14ac:dyDescent="0.25">
      <c r="B12" s="26" t="s">
        <v>9</v>
      </c>
      <c r="C12" s="52">
        <v>100</v>
      </c>
      <c r="D12" s="28">
        <v>287</v>
      </c>
      <c r="E12" s="52">
        <f t="shared" si="0"/>
        <v>-187</v>
      </c>
      <c r="F12" s="28">
        <v>168</v>
      </c>
      <c r="G12" s="52">
        <f t="shared" si="1"/>
        <v>-68</v>
      </c>
      <c r="H12" s="44"/>
    </row>
    <row r="13" spans="2:8" x14ac:dyDescent="0.25">
      <c r="B13" s="26" t="s">
        <v>10</v>
      </c>
      <c r="C13" s="52">
        <v>128</v>
      </c>
      <c r="D13" s="28">
        <v>148</v>
      </c>
      <c r="E13" s="52">
        <f t="shared" si="0"/>
        <v>-20</v>
      </c>
      <c r="F13" s="28">
        <v>153</v>
      </c>
      <c r="G13" s="52">
        <f t="shared" si="1"/>
        <v>-25</v>
      </c>
      <c r="H13" s="44"/>
    </row>
    <row r="14" spans="2:8" x14ac:dyDescent="0.25">
      <c r="B14" s="26" t="s">
        <v>11</v>
      </c>
      <c r="C14" s="52">
        <v>470</v>
      </c>
      <c r="D14" s="28">
        <v>409</v>
      </c>
      <c r="E14" s="52">
        <f t="shared" si="0"/>
        <v>61</v>
      </c>
      <c r="F14" s="28">
        <v>504</v>
      </c>
      <c r="G14" s="52">
        <f t="shared" si="1"/>
        <v>-34</v>
      </c>
      <c r="H14" s="44"/>
    </row>
    <row r="15" spans="2:8" x14ac:dyDescent="0.25">
      <c r="B15" s="26" t="s">
        <v>12</v>
      </c>
      <c r="C15" s="52">
        <v>244</v>
      </c>
      <c r="D15" s="28">
        <v>244</v>
      </c>
      <c r="E15" s="52">
        <f t="shared" si="0"/>
        <v>0</v>
      </c>
      <c r="F15" s="28">
        <v>173</v>
      </c>
      <c r="G15" s="52">
        <f t="shared" si="1"/>
        <v>71</v>
      </c>
      <c r="H15" s="44"/>
    </row>
    <row r="16" spans="2:8" x14ac:dyDescent="0.25">
      <c r="B16" s="26" t="s">
        <v>13</v>
      </c>
      <c r="C16" s="52">
        <v>87</v>
      </c>
      <c r="D16" s="28">
        <v>108</v>
      </c>
      <c r="E16" s="52">
        <f t="shared" si="0"/>
        <v>-21</v>
      </c>
      <c r="F16" s="28">
        <v>116</v>
      </c>
      <c r="G16" s="52">
        <f t="shared" si="1"/>
        <v>-29</v>
      </c>
      <c r="H16" s="44"/>
    </row>
    <row r="17" spans="2:8" x14ac:dyDescent="0.25">
      <c r="B17" s="26" t="s">
        <v>14</v>
      </c>
      <c r="C17" s="52">
        <v>259</v>
      </c>
      <c r="D17" s="28">
        <v>177</v>
      </c>
      <c r="E17" s="52">
        <f t="shared" si="0"/>
        <v>82</v>
      </c>
      <c r="F17" s="28">
        <v>237</v>
      </c>
      <c r="G17" s="52">
        <f t="shared" si="1"/>
        <v>22</v>
      </c>
      <c r="H17" s="44"/>
    </row>
    <row r="18" spans="2:8" x14ac:dyDescent="0.25">
      <c r="B18" s="26" t="s">
        <v>15</v>
      </c>
      <c r="C18" s="52">
        <v>151</v>
      </c>
      <c r="D18" s="28">
        <v>135</v>
      </c>
      <c r="E18" s="52">
        <f t="shared" si="0"/>
        <v>16</v>
      </c>
      <c r="F18" s="28">
        <v>371</v>
      </c>
      <c r="G18" s="52">
        <f t="shared" si="1"/>
        <v>-220</v>
      </c>
      <c r="H18" s="44"/>
    </row>
    <row r="19" spans="2:8" x14ac:dyDescent="0.25">
      <c r="B19" s="26" t="s">
        <v>16</v>
      </c>
      <c r="C19" s="52">
        <v>323</v>
      </c>
      <c r="D19" s="28">
        <v>428</v>
      </c>
      <c r="E19" s="52">
        <f t="shared" si="0"/>
        <v>-105</v>
      </c>
      <c r="F19" s="28">
        <v>490</v>
      </c>
      <c r="G19" s="52">
        <f t="shared" si="1"/>
        <v>-167</v>
      </c>
      <c r="H19" s="44"/>
    </row>
    <row r="20" spans="2:8" x14ac:dyDescent="0.25">
      <c r="B20" s="26" t="s">
        <v>17</v>
      </c>
      <c r="C20" s="52">
        <v>196</v>
      </c>
      <c r="D20" s="28">
        <v>254</v>
      </c>
      <c r="E20" s="52">
        <f t="shared" si="0"/>
        <v>-58</v>
      </c>
      <c r="F20" s="28">
        <v>184</v>
      </c>
      <c r="G20" s="52">
        <f t="shared" si="1"/>
        <v>12</v>
      </c>
      <c r="H20" s="44"/>
    </row>
    <row r="21" spans="2:8" x14ac:dyDescent="0.25">
      <c r="B21" s="26" t="s">
        <v>18</v>
      </c>
      <c r="C21" s="52">
        <v>240</v>
      </c>
      <c r="D21" s="28">
        <v>142</v>
      </c>
      <c r="E21" s="52">
        <f t="shared" si="0"/>
        <v>98</v>
      </c>
      <c r="F21" s="28">
        <v>199</v>
      </c>
      <c r="G21" s="52">
        <f t="shared" si="1"/>
        <v>41</v>
      </c>
      <c r="H21" s="44"/>
    </row>
    <row r="22" spans="2:8" x14ac:dyDescent="0.25">
      <c r="B22" s="26" t="s">
        <v>19</v>
      </c>
      <c r="C22" s="52">
        <v>159</v>
      </c>
      <c r="D22" s="28">
        <v>173</v>
      </c>
      <c r="E22" s="52">
        <f t="shared" si="0"/>
        <v>-14</v>
      </c>
      <c r="F22" s="28">
        <v>213</v>
      </c>
      <c r="G22" s="52">
        <f t="shared" si="1"/>
        <v>-54</v>
      </c>
      <c r="H22" s="44"/>
    </row>
    <row r="23" spans="2:8" x14ac:dyDescent="0.25">
      <c r="B23" s="26" t="s">
        <v>20</v>
      </c>
      <c r="C23" s="52">
        <v>174</v>
      </c>
      <c r="D23" s="28">
        <v>138</v>
      </c>
      <c r="E23" s="52">
        <f t="shared" si="0"/>
        <v>36</v>
      </c>
      <c r="F23" s="28">
        <v>122</v>
      </c>
      <c r="G23" s="52">
        <f t="shared" si="1"/>
        <v>52</v>
      </c>
      <c r="H23" s="44"/>
    </row>
    <row r="24" spans="2:8" x14ac:dyDescent="0.25">
      <c r="B24" s="26" t="s">
        <v>21</v>
      </c>
      <c r="C24" s="52">
        <v>134</v>
      </c>
      <c r="D24" s="28">
        <v>105</v>
      </c>
      <c r="E24" s="52">
        <f t="shared" si="0"/>
        <v>29</v>
      </c>
      <c r="F24" s="28">
        <v>152</v>
      </c>
      <c r="G24" s="52">
        <f t="shared" si="1"/>
        <v>-18</v>
      </c>
      <c r="H24" s="44"/>
    </row>
    <row r="25" spans="2:8" x14ac:dyDescent="0.25">
      <c r="B25" s="26" t="s">
        <v>22</v>
      </c>
      <c r="C25" s="52">
        <v>208</v>
      </c>
      <c r="D25" s="28">
        <v>126</v>
      </c>
      <c r="E25" s="52">
        <f t="shared" si="0"/>
        <v>82</v>
      </c>
      <c r="F25" s="28">
        <v>167</v>
      </c>
      <c r="G25" s="52">
        <f t="shared" si="1"/>
        <v>41</v>
      </c>
      <c r="H25" s="44"/>
    </row>
    <row r="26" spans="2:8" x14ac:dyDescent="0.25">
      <c r="B26" s="26" t="s">
        <v>23</v>
      </c>
      <c r="C26" s="52">
        <v>1215</v>
      </c>
      <c r="D26" s="28">
        <v>1242</v>
      </c>
      <c r="E26" s="52">
        <f t="shared" si="0"/>
        <v>-27</v>
      </c>
      <c r="F26" s="28">
        <v>1587</v>
      </c>
      <c r="G26" s="52">
        <f t="shared" si="1"/>
        <v>-372</v>
      </c>
      <c r="H26" s="44"/>
    </row>
    <row r="27" spans="2:8" x14ac:dyDescent="0.25">
      <c r="B27" s="26" t="s">
        <v>24</v>
      </c>
      <c r="C27" s="52">
        <v>188</v>
      </c>
      <c r="D27" s="28">
        <v>140</v>
      </c>
      <c r="E27" s="52">
        <f t="shared" si="0"/>
        <v>48</v>
      </c>
      <c r="F27" s="28">
        <v>134</v>
      </c>
      <c r="G27" s="52">
        <f t="shared" si="1"/>
        <v>54</v>
      </c>
      <c r="H27" s="44"/>
    </row>
    <row r="28" spans="2:8" x14ac:dyDescent="0.25">
      <c r="B28" s="30" t="s">
        <v>25</v>
      </c>
      <c r="C28" s="53">
        <f>SUM(C3:C27)</f>
        <v>5896</v>
      </c>
      <c r="D28" s="46">
        <f>SUM(D3:D27)</f>
        <v>6066</v>
      </c>
      <c r="E28" s="53">
        <f>SUM(E3:E27)</f>
        <v>-170</v>
      </c>
      <c r="F28" s="46">
        <f>SUM(F3:F27)</f>
        <v>8187</v>
      </c>
      <c r="G28" s="53">
        <f>SUM(G3:G27)</f>
        <v>-2291</v>
      </c>
      <c r="H28" s="44"/>
    </row>
    <row r="29" spans="2:8" ht="12" customHeight="1" x14ac:dyDescent="0.25">
      <c r="B29" s="54" t="s">
        <v>91</v>
      </c>
      <c r="E29" s="44"/>
      <c r="G29" s="44"/>
    </row>
    <row r="30" spans="2:8" ht="9" customHeight="1" x14ac:dyDescent="0.25">
      <c r="B30" s="54" t="s">
        <v>29</v>
      </c>
    </row>
    <row r="31" spans="2:8" ht="12.75" customHeight="1" x14ac:dyDescent="0.25">
      <c r="B31" s="54" t="s">
        <v>30</v>
      </c>
    </row>
  </sheetData>
  <printOptions horizontalCentered="1" verticalCentered="1"/>
  <pageMargins left="0" right="0" top="0.59055118110236227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bezrobotni</vt:lpstr>
      <vt:lpstr>kobiety</vt:lpstr>
      <vt:lpstr>stopa.bezrobocia.Polska</vt:lpstr>
      <vt:lpstr>stopa.bezrobocia.woj</vt:lpstr>
      <vt:lpstr>bezrobotni na wsi</vt:lpstr>
      <vt:lpstr>długoterminowi</vt:lpstr>
      <vt:lpstr>do 30 r. życia</vt:lpstr>
      <vt:lpstr>pow. 50 r. życia</vt:lpstr>
      <vt:lpstr>oferty pracy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</dc:creator>
  <cp:lastModifiedBy>WUP</cp:lastModifiedBy>
  <cp:lastPrinted>2018-06-13T10:43:57Z</cp:lastPrinted>
  <dcterms:created xsi:type="dcterms:W3CDTF">2016-08-02T05:46:03Z</dcterms:created>
  <dcterms:modified xsi:type="dcterms:W3CDTF">2018-06-29T09:18:34Z</dcterms:modified>
</cp:coreProperties>
</file>