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0" windowWidth="23955" windowHeight="6450" tabRatio="750"/>
  </bookViews>
  <sheets>
    <sheet name="bezrobotni" sheetId="1" r:id="rId1"/>
    <sheet name="kobiety" sheetId="10" r:id="rId2"/>
    <sheet name="stopa.bezrobocia.Polska" sheetId="8" r:id="rId3"/>
    <sheet name="stopa.bezrobocia.woj" sheetId="9" r:id="rId4"/>
    <sheet name="bezrobotni na wsi" sheetId="2" r:id="rId5"/>
    <sheet name="długoterminowi" sheetId="3" r:id="rId6"/>
    <sheet name="do 30 r. życia" sheetId="4" r:id="rId7"/>
    <sheet name="pow. 50 r. życia" sheetId="5" r:id="rId8"/>
    <sheet name="oferty pracy" sheetId="6" r:id="rId9"/>
  </sheets>
  <calcPr calcId="145621"/>
</workbook>
</file>

<file path=xl/calcChain.xml><?xml version="1.0" encoding="utf-8"?>
<calcChain xmlns="http://schemas.openxmlformats.org/spreadsheetml/2006/main">
  <c r="F28" i="10" l="1"/>
  <c r="D28" i="5"/>
  <c r="D28" i="6" l="1"/>
  <c r="D28" i="1" l="1"/>
  <c r="F24" i="2" l="1"/>
  <c r="F28" i="1"/>
  <c r="F28" i="5" l="1"/>
  <c r="C28" i="10" l="1"/>
  <c r="J4" i="10" l="1"/>
  <c r="J3" i="10"/>
  <c r="D24" i="2"/>
  <c r="F28" i="3"/>
  <c r="C28" i="3"/>
  <c r="D28" i="3"/>
  <c r="D28" i="4"/>
  <c r="C28" i="4"/>
  <c r="F28" i="4"/>
  <c r="C28" i="5"/>
  <c r="G12" i="8" l="1"/>
  <c r="F28" i="6" l="1"/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C28" i="1" l="1"/>
  <c r="C24" i="2" l="1"/>
  <c r="E5" i="10" l="1"/>
  <c r="E4" i="10"/>
  <c r="E3" i="10"/>
  <c r="K23" i="2" l="1"/>
  <c r="K10" i="2"/>
  <c r="J2" i="2"/>
  <c r="J2" i="10"/>
  <c r="D28" i="10" l="1"/>
  <c r="E28" i="1" l="1"/>
  <c r="G4" i="1"/>
  <c r="G3" i="1"/>
  <c r="E5" i="1"/>
  <c r="E4" i="1"/>
  <c r="E3" i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2" i="3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19" i="8"/>
  <c r="G18" i="8"/>
  <c r="G17" i="8"/>
  <c r="G16" i="8"/>
  <c r="G15" i="8"/>
  <c r="G14" i="8"/>
  <c r="G13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G28" i="1"/>
  <c r="G27" i="1"/>
  <c r="G26" i="1"/>
  <c r="G25" i="1"/>
  <c r="G24" i="1"/>
  <c r="G23" i="1"/>
  <c r="E27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28" i="3" l="1"/>
  <c r="E28" i="4"/>
  <c r="E28" i="5"/>
  <c r="E24" i="2"/>
  <c r="G28" i="3"/>
  <c r="G24" i="2"/>
  <c r="E28" i="6"/>
  <c r="G28" i="6"/>
  <c r="G28" i="5"/>
  <c r="G28" i="4"/>
  <c r="E28" i="10"/>
  <c r="G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L4" i="10" l="1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C28" i="6"/>
  <c r="K3" i="2" l="1"/>
  <c r="K2" i="2" l="1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<sst xmlns="http://schemas.openxmlformats.org/spreadsheetml/2006/main" count="357" uniqueCount="124">
  <si>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</si>
  <si>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</si>
  <si>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</si>
  <si>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</si>
  <si>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</si>
  <si>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</si>
  <si>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</si>
  <si>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</si>
  <si>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</si>
  <si>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</si>
  <si>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</si>
  <si>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</si>
  <si>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</si>
  <si>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</si>
  <si>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</si>
  <si>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</si>
  <si>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</si>
  <si>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</si>
  <si>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</si>
  <si>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</si>
  <si>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</si>
  <si>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</si>
  <si>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</si>
  <si>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</si>
  <si>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</si>
  <si>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</si>
  <si>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</si>
  <si>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</si>
  <si>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</si>
  <si>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Piotr Kocaj</t>
  </si>
  <si>
    <t>Wydział Informacji Statystycznej i Analiz</t>
  </si>
  <si>
    <t>---</t>
  </si>
  <si>
    <t>% w stos. do ogółem bezrobotnych</t>
  </si>
  <si>
    <t>Oferty pracy (wolne miejsca pracy i miejsca aktywizacji zawodowej) wg powiatów</t>
  </si>
  <si>
    <t>Liczba bezrobotnych zamieszkłaych na wsi w województwie podkarpackim</t>
  </si>
  <si>
    <t>Liczba bezrobotnych zamieszkłaych na wsi w województwie podkarpackim c.d.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</si>
  <si>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</si>
  <si>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</si>
  <si>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</si>
  <si>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</si>
  <si>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</si>
  <si>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</si>
  <si>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</si>
  <si>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</si>
  <si>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</si>
  <si>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</si>
  <si>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</si>
  <si>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</si>
  <si>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</si>
  <si>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</si>
  <si>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</si>
  <si>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</si>
  <si>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</si>
  <si>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</si>
  <si>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Stopa bezrobocia rejestrowanego - wg województw i powiatów w województwie podkarpackim c.d.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</si>
  <si>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</si>
  <si>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</si>
  <si>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</si>
  <si>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</si>
  <si>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</si>
  <si>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</si>
  <si>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</si>
  <si>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</si>
  <si>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</si>
  <si>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</si>
  <si>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</si>
  <si>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</si>
  <si>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</si>
  <si>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</si>
  <si>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</si>
  <si>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</si>
  <si>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</si>
  <si>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</si>
  <si>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</si>
  <si>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</si>
  <si>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</si>
  <si>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</si>
  <si>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</si>
  <si>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</si>
  <si>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</si>
  <si>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</si>
  <si>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</si>
  <si>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</si>
  <si>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</si>
  <si>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</si>
  <si>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%</t>
  </si>
  <si>
    <t>Bezrobotne kobiety zarejestrowane w PUP w woj. podkarpackim</t>
  </si>
  <si>
    <t>Bezrobotne kobiety zarejestrowane w PUP w woj. podkarpackim c.d.</t>
  </si>
  <si>
    <t>Stopa bezrobocia rejestrowanego - wg województw i powiatów</t>
  </si>
  <si>
    <t>wzrost lub spadek do poprzedniego miesiąca (pkt. proc.)</t>
  </si>
  <si>
    <t>wzrost lub spadek do analogicznego okresu ubr. (pkt. proc.)</t>
  </si>
  <si>
    <t>opracowanie:</t>
  </si>
  <si>
    <t>* Bezrobotni długotrwale - w okresie ostatnich dwóch lat. Definicja zawarta w ustawie o promocji zatrudnienia i instytucjach rynku pracy.</t>
  </si>
  <si>
    <t>Liczba bezrobotnych do 30 roku życia - w szczególnej sytuacji na rynku pracy</t>
  </si>
  <si>
    <t>Liczba bezrobotnych powyżej 50 roku życia - w szczególnej sytuacji na rynku pracy</t>
  </si>
  <si>
    <t>** GUS, BDL,  http://www.stat.gov.pl</t>
  </si>
  <si>
    <t>* GUS, BDL,  http://www.stat.gov.pl</t>
  </si>
  <si>
    <t>liczba bezrobotnych ogółem stan na 30 VI '18 r.</t>
  </si>
  <si>
    <t>liczba bezrobotnych kobiet stan na 30 VI '18 r.</t>
  </si>
  <si>
    <t>liczba bezrobotnych zam. na wsi stan na 30 VI '18 r.</t>
  </si>
  <si>
    <t>liczba bezrobotnych pow. 12 m-cy stan na 30 VI '18 r.</t>
  </si>
  <si>
    <t>liczba bezrobotnych do 30 r. ż. stan na 30 VI '18 r.</t>
  </si>
  <si>
    <t>liczba bezrobotnych 50+ stan na 30 VI '18 r.</t>
  </si>
  <si>
    <t>liczba ofert w VI '18 r.</t>
  </si>
  <si>
    <t>liczba bezrobotnych ogółem stan na 31 VII '18 r.</t>
  </si>
  <si>
    <t>liczba bezrobotnych kobiet stan na 31 VII '17 r.</t>
  </si>
  <si>
    <t>liczba bezrobotnych kobiet stan na 31 VII '18 r.</t>
  </si>
  <si>
    <t>Stopa bezrobocia stan na 30 VI '18 r. (%)*</t>
  </si>
  <si>
    <t>Stopa bezrobocia stan na 31 VII '17 r. (w%)*</t>
  </si>
  <si>
    <t>Stopa bezrobocia stan na 31 VII '18 r. (%)</t>
  </si>
  <si>
    <t>Stopa bezrobocia stan na 30 VI '18 r. (w%)*</t>
  </si>
  <si>
    <t>Stopa bezrobocia stan na 31 VII '18 r. (w%)</t>
  </si>
  <si>
    <t>Stopa bezrobocia stan na 31 VII '17 r. (w%) *</t>
  </si>
  <si>
    <t>liczba bezrobotnych zam. na wsi stan na 31 VII '17 r.</t>
  </si>
  <si>
    <t>liczba bezrobotnych zam. na wsi stan na 31 VII '18 r.</t>
  </si>
  <si>
    <t>liczba bezrobotnych pow. 12 m-cy stan na 31 VII '17 r.</t>
  </si>
  <si>
    <t>liczba bezrobotnych pow. 12 m-cy stan na 31 VII '18 r.</t>
  </si>
  <si>
    <t>liczba bezrobotnych do 30 r.ż. stan na 31 VII '17 r.</t>
  </si>
  <si>
    <t>liczba bezrobotnych do 30 r. ż. stan na 31 VII '18 r.</t>
  </si>
  <si>
    <t>liczba bezrobotnych 50+ stan na 31 VII '17 r.</t>
  </si>
  <si>
    <t>liczba bezrobotnych 50+ stan na 31 VII '18 r.</t>
  </si>
  <si>
    <t>liczba ofert w VII '17 r.</t>
  </si>
  <si>
    <t>liczba ofert w VII '18 r.</t>
  </si>
  <si>
    <t>liczba bezrobotnych ogółem stan na 31 VII '17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</si>
</sst>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9"/>
      <color rgb="FF00000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mbria"/>
      <family val="1"/>
      <charset val="238"/>
      <scheme val="maj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horizontal="right" vertical="center"/>
    </xf>
  </cellStyleXfs>
  <cellXfs count="59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1" xfId="0" applyFont="1" applyFill="1" applyBorder="1"/>
    <xf numFmtId="0" fontId="5" fillId="2" borderId="0" xfId="0" applyFont="1" applyFill="1"/>
    <xf numFmtId="15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2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4" fontId="7" fillId="2" borderId="0" xfId="0" applyNumberFormat="1" applyFont="1" applyFill="1"/>
    <xf numFmtId="3" fontId="8" fillId="4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164" fontId="7" fillId="2" borderId="1" xfId="0" quotePrefix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D9FFD9"/>
      <color rgb="FFCCFFCC"/>
      <color rgb="FF41A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29"/>
  <sheetViews>
    <sheetView tabSelected="1"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2" style="14" customWidth="1"/>
    <col min="3" max="3" width="14.7109375" style="14" customWidth="1"/>
    <col min="4" max="4" width="14.42578125" style="14" customWidth="1"/>
    <col min="5" max="5" width="13.85546875" style="14" customWidth="1"/>
    <col min="6" max="6" width="14.7109375" style="14" customWidth="1"/>
    <col min="7" max="7" width="16.140625" style="14" customWidth="1"/>
    <col min="8" max="16384" width="9.140625" style="14"/>
  </cols>
  <sheetData>
    <row r="1" spans="2:7" x14ac:dyDescent="0.25">
      <c r="B1" s="20" t="s">
        <v>36</v>
      </c>
    </row>
    <row r="2" spans="2:7" ht="60" x14ac:dyDescent="0.25">
      <c r="B2" s="23" t="s">
        <v>27</v>
      </c>
      <c r="C2" s="24" t="s">
        <v>104</v>
      </c>
      <c r="D2" s="25" t="s">
        <v>97</v>
      </c>
      <c r="E2" s="24" t="s">
        <v>82</v>
      </c>
      <c r="F2" s="25" t="s">
        <v>123</v>
      </c>
      <c r="G2" s="24" t="s">
        <v>26</v>
      </c>
    </row>
    <row r="3" spans="2:7" x14ac:dyDescent="0.25">
      <c r="B3" s="26" t="s">
        <v>0</v>
      </c>
      <c r="C3" s="27">
        <v>1084</v>
      </c>
      <c r="D3" s="28">
        <v>1128</v>
      </c>
      <c r="E3" s="27">
        <f>SUM(C3)-D3</f>
        <v>-44</v>
      </c>
      <c r="F3" s="28">
        <v>1275</v>
      </c>
      <c r="G3" s="27">
        <f>SUM(C3)-F3</f>
        <v>-191</v>
      </c>
    </row>
    <row r="4" spans="2:7" x14ac:dyDescent="0.25">
      <c r="B4" s="26" t="s">
        <v>1</v>
      </c>
      <c r="C4" s="27">
        <v>4165</v>
      </c>
      <c r="D4" s="28">
        <v>4145</v>
      </c>
      <c r="E4" s="27">
        <f>SUM(C4)-D4</f>
        <v>20</v>
      </c>
      <c r="F4" s="28">
        <v>4741</v>
      </c>
      <c r="G4" s="27">
        <f>SUM(C4)-F4</f>
        <v>-576</v>
      </c>
    </row>
    <row r="5" spans="2:7" x14ac:dyDescent="0.25">
      <c r="B5" s="26" t="s">
        <v>2</v>
      </c>
      <c r="C5" s="27">
        <v>3636</v>
      </c>
      <c r="D5" s="28">
        <v>3652</v>
      </c>
      <c r="E5" s="27">
        <f>SUM(C5)-D5</f>
        <v>-16</v>
      </c>
      <c r="F5" s="28">
        <v>4408</v>
      </c>
      <c r="G5" s="27">
        <f t="shared" ref="G5:G28" si="0">SUM(C5)-F5</f>
        <v>-772</v>
      </c>
    </row>
    <row r="6" spans="2:7" x14ac:dyDescent="0.25">
      <c r="B6" s="26" t="s">
        <v>3</v>
      </c>
      <c r="C6" s="27">
        <v>6469</v>
      </c>
      <c r="D6" s="28">
        <v>6394</v>
      </c>
      <c r="E6" s="27">
        <f t="shared" ref="E6:E27" si="1">SUM(C6)-D6</f>
        <v>75</v>
      </c>
      <c r="F6" s="28">
        <v>6956</v>
      </c>
      <c r="G6" s="27">
        <f t="shared" si="0"/>
        <v>-487</v>
      </c>
    </row>
    <row r="7" spans="2:7" x14ac:dyDescent="0.25">
      <c r="B7" s="26" t="s">
        <v>4</v>
      </c>
      <c r="C7" s="27">
        <v>5041</v>
      </c>
      <c r="D7" s="28">
        <v>5063</v>
      </c>
      <c r="E7" s="27">
        <f t="shared" si="1"/>
        <v>-22</v>
      </c>
      <c r="F7" s="28">
        <v>5740</v>
      </c>
      <c r="G7" s="27">
        <f t="shared" si="0"/>
        <v>-699</v>
      </c>
    </row>
    <row r="8" spans="2:7" x14ac:dyDescent="0.25">
      <c r="B8" s="26" t="s">
        <v>5</v>
      </c>
      <c r="C8" s="27">
        <v>1928</v>
      </c>
      <c r="D8" s="28">
        <v>1937</v>
      </c>
      <c r="E8" s="27">
        <f t="shared" si="1"/>
        <v>-9</v>
      </c>
      <c r="F8" s="28">
        <v>2251</v>
      </c>
      <c r="G8" s="27">
        <f t="shared" si="0"/>
        <v>-323</v>
      </c>
    </row>
    <row r="9" spans="2:7" x14ac:dyDescent="0.25">
      <c r="B9" s="29" t="s">
        <v>6</v>
      </c>
      <c r="C9" s="27">
        <v>2079</v>
      </c>
      <c r="D9" s="28">
        <v>2109</v>
      </c>
      <c r="E9" s="27">
        <f t="shared" si="1"/>
        <v>-30</v>
      </c>
      <c r="F9" s="28">
        <v>2950</v>
      </c>
      <c r="G9" s="27">
        <f t="shared" si="0"/>
        <v>-871</v>
      </c>
    </row>
    <row r="10" spans="2:7" x14ac:dyDescent="0.25">
      <c r="B10" s="26" t="s">
        <v>7</v>
      </c>
      <c r="C10" s="27">
        <v>1714</v>
      </c>
      <c r="D10" s="28">
        <v>1666</v>
      </c>
      <c r="E10" s="27">
        <f t="shared" si="1"/>
        <v>48</v>
      </c>
      <c r="F10" s="28">
        <v>1789</v>
      </c>
      <c r="G10" s="27">
        <f t="shared" si="0"/>
        <v>-75</v>
      </c>
    </row>
    <row r="11" spans="2:7" x14ac:dyDescent="0.25">
      <c r="B11" s="26" t="s">
        <v>8</v>
      </c>
      <c r="C11" s="27">
        <v>3703</v>
      </c>
      <c r="D11" s="28">
        <v>3657</v>
      </c>
      <c r="E11" s="27">
        <f t="shared" si="1"/>
        <v>46</v>
      </c>
      <c r="F11" s="28">
        <v>3719</v>
      </c>
      <c r="G11" s="27">
        <f t="shared" si="0"/>
        <v>-16</v>
      </c>
    </row>
    <row r="12" spans="2:7" x14ac:dyDescent="0.25">
      <c r="B12" s="26" t="s">
        <v>9</v>
      </c>
      <c r="C12" s="27">
        <v>1971</v>
      </c>
      <c r="D12" s="28">
        <v>1996</v>
      </c>
      <c r="E12" s="27">
        <f t="shared" si="1"/>
        <v>-25</v>
      </c>
      <c r="F12" s="28">
        <v>2296</v>
      </c>
      <c r="G12" s="27">
        <f t="shared" si="0"/>
        <v>-325</v>
      </c>
    </row>
    <row r="13" spans="2:7" x14ac:dyDescent="0.25">
      <c r="B13" s="26" t="s">
        <v>10</v>
      </c>
      <c r="C13" s="27">
        <v>3269</v>
      </c>
      <c r="D13" s="28">
        <v>3212</v>
      </c>
      <c r="E13" s="27">
        <f t="shared" si="1"/>
        <v>57</v>
      </c>
      <c r="F13" s="28">
        <v>3613</v>
      </c>
      <c r="G13" s="27">
        <f t="shared" si="0"/>
        <v>-344</v>
      </c>
    </row>
    <row r="14" spans="2:7" x14ac:dyDescent="0.25">
      <c r="B14" s="26" t="s">
        <v>11</v>
      </c>
      <c r="C14" s="27">
        <v>3231</v>
      </c>
      <c r="D14" s="28">
        <v>3220</v>
      </c>
      <c r="E14" s="27">
        <f t="shared" si="1"/>
        <v>11</v>
      </c>
      <c r="F14" s="28">
        <v>3871</v>
      </c>
      <c r="G14" s="27">
        <f t="shared" si="0"/>
        <v>-640</v>
      </c>
    </row>
    <row r="15" spans="2:7" x14ac:dyDescent="0.25">
      <c r="B15" s="26" t="s">
        <v>12</v>
      </c>
      <c r="C15" s="27">
        <v>3728</v>
      </c>
      <c r="D15" s="28">
        <v>3687</v>
      </c>
      <c r="E15" s="27">
        <f t="shared" si="1"/>
        <v>41</v>
      </c>
      <c r="F15" s="28">
        <v>4011</v>
      </c>
      <c r="G15" s="27">
        <f t="shared" si="0"/>
        <v>-283</v>
      </c>
    </row>
    <row r="16" spans="2:7" x14ac:dyDescent="0.25">
      <c r="B16" s="26" t="s">
        <v>13</v>
      </c>
      <c r="C16" s="27">
        <v>3563</v>
      </c>
      <c r="D16" s="28">
        <v>3734</v>
      </c>
      <c r="E16" s="27">
        <f t="shared" si="1"/>
        <v>-171</v>
      </c>
      <c r="F16" s="28">
        <v>3942</v>
      </c>
      <c r="G16" s="27">
        <f t="shared" si="0"/>
        <v>-379</v>
      </c>
    </row>
    <row r="17" spans="2:7" x14ac:dyDescent="0.25">
      <c r="B17" s="26" t="s">
        <v>14</v>
      </c>
      <c r="C17" s="27">
        <v>3928</v>
      </c>
      <c r="D17" s="28">
        <v>3897</v>
      </c>
      <c r="E17" s="27">
        <f t="shared" si="1"/>
        <v>31</v>
      </c>
      <c r="F17" s="28">
        <v>4362</v>
      </c>
      <c r="G17" s="27">
        <f t="shared" si="0"/>
        <v>-434</v>
      </c>
    </row>
    <row r="18" spans="2:7" x14ac:dyDescent="0.25">
      <c r="B18" s="26" t="s">
        <v>15</v>
      </c>
      <c r="C18" s="27">
        <v>3449</v>
      </c>
      <c r="D18" s="28">
        <v>3393</v>
      </c>
      <c r="E18" s="27">
        <f t="shared" si="1"/>
        <v>56</v>
      </c>
      <c r="F18" s="28">
        <v>3505</v>
      </c>
      <c r="G18" s="27">
        <f t="shared" si="0"/>
        <v>-56</v>
      </c>
    </row>
    <row r="19" spans="2:7" x14ac:dyDescent="0.25">
      <c r="B19" s="26" t="s">
        <v>16</v>
      </c>
      <c r="C19" s="27">
        <v>6142</v>
      </c>
      <c r="D19" s="28">
        <v>6125</v>
      </c>
      <c r="E19" s="27">
        <f t="shared" si="1"/>
        <v>17</v>
      </c>
      <c r="F19" s="28">
        <v>6726</v>
      </c>
      <c r="G19" s="27">
        <f t="shared" si="0"/>
        <v>-584</v>
      </c>
    </row>
    <row r="20" spans="2:7" x14ac:dyDescent="0.25">
      <c r="B20" s="26" t="s">
        <v>17</v>
      </c>
      <c r="C20" s="27">
        <v>2782</v>
      </c>
      <c r="D20" s="28">
        <v>2748</v>
      </c>
      <c r="E20" s="27">
        <f t="shared" si="1"/>
        <v>34</v>
      </c>
      <c r="F20" s="28">
        <v>3049</v>
      </c>
      <c r="G20" s="27">
        <f t="shared" si="0"/>
        <v>-267</v>
      </c>
    </row>
    <row r="21" spans="2:7" x14ac:dyDescent="0.25">
      <c r="B21" s="26" t="s">
        <v>18</v>
      </c>
      <c r="C21" s="27">
        <v>2354</v>
      </c>
      <c r="D21" s="28">
        <v>2354</v>
      </c>
      <c r="E21" s="27">
        <f t="shared" si="1"/>
        <v>0</v>
      </c>
      <c r="F21" s="28">
        <v>2638</v>
      </c>
      <c r="G21" s="27">
        <f t="shared" si="0"/>
        <v>-284</v>
      </c>
    </row>
    <row r="22" spans="2:7" x14ac:dyDescent="0.25">
      <c r="B22" s="26" t="s">
        <v>19</v>
      </c>
      <c r="C22" s="27">
        <v>3669</v>
      </c>
      <c r="D22" s="28">
        <v>3672</v>
      </c>
      <c r="E22" s="27">
        <f t="shared" si="1"/>
        <v>-3</v>
      </c>
      <c r="F22" s="28">
        <v>3792</v>
      </c>
      <c r="G22" s="27">
        <f t="shared" si="0"/>
        <v>-123</v>
      </c>
    </row>
    <row r="23" spans="2:7" x14ac:dyDescent="0.25">
      <c r="B23" s="26" t="s">
        <v>20</v>
      </c>
      <c r="C23" s="27">
        <v>1521</v>
      </c>
      <c r="D23" s="28">
        <v>1528</v>
      </c>
      <c r="E23" s="27">
        <f t="shared" si="1"/>
        <v>-7</v>
      </c>
      <c r="F23" s="28">
        <v>1945</v>
      </c>
      <c r="G23" s="27">
        <f t="shared" si="0"/>
        <v>-424</v>
      </c>
    </row>
    <row r="24" spans="2:7" x14ac:dyDescent="0.25">
      <c r="B24" s="26" t="s">
        <v>21</v>
      </c>
      <c r="C24" s="27">
        <v>827</v>
      </c>
      <c r="D24" s="28">
        <v>820</v>
      </c>
      <c r="E24" s="27">
        <f t="shared" si="1"/>
        <v>7</v>
      </c>
      <c r="F24" s="28">
        <v>1181</v>
      </c>
      <c r="G24" s="27">
        <f t="shared" si="0"/>
        <v>-354</v>
      </c>
    </row>
    <row r="25" spans="2:7" x14ac:dyDescent="0.25">
      <c r="B25" s="26" t="s">
        <v>22</v>
      </c>
      <c r="C25" s="27">
        <v>3203</v>
      </c>
      <c r="D25" s="28">
        <v>3237</v>
      </c>
      <c r="E25" s="27">
        <f t="shared" si="1"/>
        <v>-34</v>
      </c>
      <c r="F25" s="28">
        <v>3684</v>
      </c>
      <c r="G25" s="27">
        <f t="shared" si="0"/>
        <v>-481</v>
      </c>
    </row>
    <row r="26" spans="2:7" x14ac:dyDescent="0.25">
      <c r="B26" s="26" t="s">
        <v>23</v>
      </c>
      <c r="C26" s="27">
        <v>6680</v>
      </c>
      <c r="D26" s="28">
        <v>6714</v>
      </c>
      <c r="E26" s="27">
        <f t="shared" si="1"/>
        <v>-34</v>
      </c>
      <c r="F26" s="28">
        <v>7235</v>
      </c>
      <c r="G26" s="27">
        <f t="shared" si="0"/>
        <v>-555</v>
      </c>
    </row>
    <row r="27" spans="2:7" x14ac:dyDescent="0.25">
      <c r="B27" s="26" t="s">
        <v>24</v>
      </c>
      <c r="C27" s="27">
        <v>1534</v>
      </c>
      <c r="D27" s="28">
        <v>1518</v>
      </c>
      <c r="E27" s="27">
        <f t="shared" si="1"/>
        <v>16</v>
      </c>
      <c r="F27" s="28">
        <v>1722</v>
      </c>
      <c r="G27" s="27">
        <f t="shared" si="0"/>
        <v>-188</v>
      </c>
    </row>
    <row r="28" spans="2:7" x14ac:dyDescent="0.25">
      <c r="B28" s="30" t="s">
        <v>25</v>
      </c>
      <c r="C28" s="31">
        <f>SUM(C3:C27)</f>
        <v>81670</v>
      </c>
      <c r="D28" s="32">
        <f>SUM(D3:D27)</f>
        <v>81606</v>
      </c>
      <c r="E28" s="31">
        <f>SUM(C28)-D28</f>
        <v>64</v>
      </c>
      <c r="F28" s="32">
        <f>SUM(F3:F27)</f>
        <v>91401</v>
      </c>
      <c r="G28" s="31">
        <f t="shared" si="0"/>
        <v>-9731</v>
      </c>
    </row>
    <row r="29" spans="2:7" x14ac:dyDescent="0.25">
      <c r="E29" s="33"/>
      <c r="G29" s="33"/>
    </row>
  </sheetData>
  <printOptions horizontalCentered="1" verticalCentered="1"/>
  <pageMargins left="0" right="0" top="0.59055118110236227" bottom="0" header="0" footer="0"/>
  <pageSetup paperSize="9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0.42578125" style="14" customWidth="1"/>
    <col min="3" max="3" width="13.5703125" style="14" customWidth="1"/>
    <col min="4" max="4" width="12.85546875" style="14" customWidth="1"/>
    <col min="5" max="5" width="14.7109375" style="14" customWidth="1"/>
    <col min="6" max="6" width="13.28515625" style="14" customWidth="1"/>
    <col min="7" max="7" width="15.42578125" style="14" customWidth="1"/>
    <col min="8" max="8" width="1.5703125" style="14" customWidth="1"/>
    <col min="9" max="9" width="20.7109375" style="14" customWidth="1"/>
    <col min="10" max="10" width="13.7109375" style="14" customWidth="1"/>
    <col min="11" max="11" width="10.85546875" style="14" customWidth="1"/>
    <col min="12" max="12" width="10.42578125" style="14" customWidth="1"/>
    <col min="13" max="13" width="5.5703125" style="14" customWidth="1"/>
    <col min="14" max="16384" width="9.140625" style="14"/>
  </cols>
  <sheetData>
    <row r="1" spans="2:12" x14ac:dyDescent="0.25">
      <c r="B1" s="20" t="s">
        <v>86</v>
      </c>
      <c r="I1" s="20" t="s">
        <v>87</v>
      </c>
    </row>
    <row r="2" spans="2:12" ht="75" customHeight="1" x14ac:dyDescent="0.25">
      <c r="B2" s="23" t="s">
        <v>27</v>
      </c>
      <c r="C2" s="24" t="s">
        <v>106</v>
      </c>
      <c r="D2" s="25" t="s">
        <v>98</v>
      </c>
      <c r="E2" s="24" t="s">
        <v>28</v>
      </c>
      <c r="F2" s="25" t="s">
        <v>105</v>
      </c>
      <c r="G2" s="24" t="s">
        <v>26</v>
      </c>
      <c r="I2" s="23" t="s">
        <v>27</v>
      </c>
      <c r="J2" s="24" t="str">
        <f>T(bezrobotni!C2)</f>
        <v>liczba bezrobotnych ogółem stan na 31 VII '18 r.</v>
      </c>
      <c r="K2" s="24" t="s">
        <v>83</v>
      </c>
      <c r="L2" s="24" t="s">
        <v>85</v>
      </c>
    </row>
    <row r="3" spans="2:12" x14ac:dyDescent="0.25">
      <c r="B3" s="26" t="s">
        <v>0</v>
      </c>
      <c r="C3" s="27">
        <v>591</v>
      </c>
      <c r="D3" s="28">
        <v>603</v>
      </c>
      <c r="E3" s="27">
        <f>SUM(C3)-D3</f>
        <v>-12</v>
      </c>
      <c r="F3" s="28">
        <v>670</v>
      </c>
      <c r="G3" s="27">
        <f t="shared" ref="G3:G27" si="0">SUM(C3)-F3</f>
        <v>-79</v>
      </c>
      <c r="I3" s="26" t="s">
        <v>0</v>
      </c>
      <c r="J3" s="27">
        <f>SUM(bezrobotni!C3)</f>
        <v>1084</v>
      </c>
      <c r="K3" s="27">
        <f>SUM(C3)</f>
        <v>591</v>
      </c>
      <c r="L3" s="34">
        <f t="shared" ref="L3:L28" si="1">SUM(K3)/J3*100</f>
        <v>54.520295202952028</v>
      </c>
    </row>
    <row r="4" spans="2:12" x14ac:dyDescent="0.25">
      <c r="B4" s="26" t="s">
        <v>1</v>
      </c>
      <c r="C4" s="27">
        <v>2416</v>
      </c>
      <c r="D4" s="28">
        <v>2379</v>
      </c>
      <c r="E4" s="27">
        <f>SUM(C4)-D4</f>
        <v>37</v>
      </c>
      <c r="F4" s="28">
        <v>2704</v>
      </c>
      <c r="G4" s="27">
        <f t="shared" si="0"/>
        <v>-288</v>
      </c>
      <c r="I4" s="26" t="s">
        <v>1</v>
      </c>
      <c r="J4" s="27">
        <f>SUM(bezrobotni!C4)</f>
        <v>4165</v>
      </c>
      <c r="K4" s="27">
        <f t="shared" ref="K4:K27" si="2">SUM(C4)</f>
        <v>2416</v>
      </c>
      <c r="L4" s="34">
        <f t="shared" si="1"/>
        <v>58.007202881152466</v>
      </c>
    </row>
    <row r="5" spans="2:12" x14ac:dyDescent="0.25">
      <c r="B5" s="26" t="s">
        <v>2</v>
      </c>
      <c r="C5" s="27">
        <v>2417</v>
      </c>
      <c r="D5" s="28">
        <v>2366</v>
      </c>
      <c r="E5" s="27">
        <f>SUM(C5)-D5</f>
        <v>51</v>
      </c>
      <c r="F5" s="28">
        <v>2801</v>
      </c>
      <c r="G5" s="27">
        <f t="shared" si="0"/>
        <v>-384</v>
      </c>
      <c r="I5" s="26" t="s">
        <v>2</v>
      </c>
      <c r="J5" s="27">
        <f>SUM(bezrobotni!C5)</f>
        <v>3636</v>
      </c>
      <c r="K5" s="27">
        <f t="shared" si="2"/>
        <v>2417</v>
      </c>
      <c r="L5" s="34">
        <f t="shared" si="1"/>
        <v>66.474147414741466</v>
      </c>
    </row>
    <row r="6" spans="2:12" x14ac:dyDescent="0.25">
      <c r="B6" s="26" t="s">
        <v>3</v>
      </c>
      <c r="C6" s="27">
        <v>3455</v>
      </c>
      <c r="D6" s="28">
        <v>3392</v>
      </c>
      <c r="E6" s="27">
        <f t="shared" ref="E6:E27" si="3">SUM(C6)-D6</f>
        <v>63</v>
      </c>
      <c r="F6" s="28">
        <v>3648</v>
      </c>
      <c r="G6" s="27">
        <f t="shared" si="0"/>
        <v>-193</v>
      </c>
      <c r="I6" s="26" t="s">
        <v>3</v>
      </c>
      <c r="J6" s="27">
        <f>SUM(bezrobotni!C6)</f>
        <v>6469</v>
      </c>
      <c r="K6" s="27">
        <f t="shared" si="2"/>
        <v>3455</v>
      </c>
      <c r="L6" s="34">
        <f t="shared" si="1"/>
        <v>53.408563920234961</v>
      </c>
    </row>
    <row r="7" spans="2:12" x14ac:dyDescent="0.25">
      <c r="B7" s="26" t="s">
        <v>4</v>
      </c>
      <c r="C7" s="27">
        <v>3176</v>
      </c>
      <c r="D7" s="28">
        <v>3176</v>
      </c>
      <c r="E7" s="27">
        <f t="shared" si="3"/>
        <v>0</v>
      </c>
      <c r="F7" s="28">
        <v>3481</v>
      </c>
      <c r="G7" s="27">
        <f t="shared" si="0"/>
        <v>-305</v>
      </c>
      <c r="I7" s="26" t="s">
        <v>4</v>
      </c>
      <c r="J7" s="27">
        <f>SUM(bezrobotni!C7)</f>
        <v>5041</v>
      </c>
      <c r="K7" s="27">
        <f t="shared" si="2"/>
        <v>3176</v>
      </c>
      <c r="L7" s="34">
        <f t="shared" si="1"/>
        <v>63.003372346756592</v>
      </c>
    </row>
    <row r="8" spans="2:12" x14ac:dyDescent="0.25">
      <c r="B8" s="26" t="s">
        <v>5</v>
      </c>
      <c r="C8" s="27">
        <v>1078</v>
      </c>
      <c r="D8" s="28">
        <v>1088</v>
      </c>
      <c r="E8" s="27">
        <f t="shared" si="3"/>
        <v>-10</v>
      </c>
      <c r="F8" s="28">
        <v>1182</v>
      </c>
      <c r="G8" s="27">
        <f t="shared" si="0"/>
        <v>-104</v>
      </c>
      <c r="I8" s="26" t="s">
        <v>5</v>
      </c>
      <c r="J8" s="27">
        <f>SUM(bezrobotni!C8)</f>
        <v>1928</v>
      </c>
      <c r="K8" s="27">
        <f t="shared" si="2"/>
        <v>1078</v>
      </c>
      <c r="L8" s="34">
        <f>SUM(K8)/J8*100</f>
        <v>55.912863070539423</v>
      </c>
    </row>
    <row r="9" spans="2:12" x14ac:dyDescent="0.25">
      <c r="B9" s="29" t="s">
        <v>6</v>
      </c>
      <c r="C9" s="27">
        <v>1184</v>
      </c>
      <c r="D9" s="28">
        <v>1178</v>
      </c>
      <c r="E9" s="27">
        <f t="shared" si="3"/>
        <v>6</v>
      </c>
      <c r="F9" s="28">
        <v>1702</v>
      </c>
      <c r="G9" s="27">
        <f t="shared" si="0"/>
        <v>-518</v>
      </c>
      <c r="I9" s="29" t="s">
        <v>6</v>
      </c>
      <c r="J9" s="27">
        <f>SUM(bezrobotni!C9)</f>
        <v>2079</v>
      </c>
      <c r="K9" s="27">
        <f t="shared" si="2"/>
        <v>1184</v>
      </c>
      <c r="L9" s="34">
        <f t="shared" si="1"/>
        <v>56.950456950456953</v>
      </c>
    </row>
    <row r="10" spans="2:12" x14ac:dyDescent="0.25">
      <c r="B10" s="26" t="s">
        <v>7</v>
      </c>
      <c r="C10" s="27">
        <v>831</v>
      </c>
      <c r="D10" s="28">
        <v>807</v>
      </c>
      <c r="E10" s="27">
        <f t="shared" si="3"/>
        <v>24</v>
      </c>
      <c r="F10" s="28">
        <v>862</v>
      </c>
      <c r="G10" s="27">
        <f t="shared" si="0"/>
        <v>-31</v>
      </c>
      <c r="I10" s="26" t="s">
        <v>7</v>
      </c>
      <c r="J10" s="27">
        <f>SUM(bezrobotni!C10)</f>
        <v>1714</v>
      </c>
      <c r="K10" s="27">
        <f t="shared" si="2"/>
        <v>831</v>
      </c>
      <c r="L10" s="34">
        <f t="shared" si="1"/>
        <v>48.483080513418905</v>
      </c>
    </row>
    <row r="11" spans="2:12" x14ac:dyDescent="0.25">
      <c r="B11" s="26" t="s">
        <v>8</v>
      </c>
      <c r="C11" s="27">
        <v>1926</v>
      </c>
      <c r="D11" s="28">
        <v>1890</v>
      </c>
      <c r="E11" s="27">
        <f t="shared" si="3"/>
        <v>36</v>
      </c>
      <c r="F11" s="28">
        <v>1926</v>
      </c>
      <c r="G11" s="27">
        <f t="shared" si="0"/>
        <v>0</v>
      </c>
      <c r="I11" s="26" t="s">
        <v>8</v>
      </c>
      <c r="J11" s="27">
        <f>SUM(bezrobotni!C11)</f>
        <v>3703</v>
      </c>
      <c r="K11" s="27">
        <f t="shared" si="2"/>
        <v>1926</v>
      </c>
      <c r="L11" s="34">
        <f t="shared" si="1"/>
        <v>52.011882257628947</v>
      </c>
    </row>
    <row r="12" spans="2:12" x14ac:dyDescent="0.25">
      <c r="B12" s="26" t="s">
        <v>9</v>
      </c>
      <c r="C12" s="27">
        <v>1049</v>
      </c>
      <c r="D12" s="28">
        <v>1047</v>
      </c>
      <c r="E12" s="27">
        <f t="shared" si="3"/>
        <v>2</v>
      </c>
      <c r="F12" s="28">
        <v>1185</v>
      </c>
      <c r="G12" s="27">
        <f t="shared" si="0"/>
        <v>-136</v>
      </c>
      <c r="I12" s="26" t="s">
        <v>9</v>
      </c>
      <c r="J12" s="27">
        <f>SUM(bezrobotni!C12)</f>
        <v>1971</v>
      </c>
      <c r="K12" s="27">
        <f t="shared" si="2"/>
        <v>1049</v>
      </c>
      <c r="L12" s="34">
        <f t="shared" si="1"/>
        <v>53.221714865550481</v>
      </c>
    </row>
    <row r="13" spans="2:12" x14ac:dyDescent="0.25">
      <c r="B13" s="26" t="s">
        <v>10</v>
      </c>
      <c r="C13" s="27">
        <v>1730</v>
      </c>
      <c r="D13" s="28">
        <v>1681</v>
      </c>
      <c r="E13" s="27">
        <f t="shared" si="3"/>
        <v>49</v>
      </c>
      <c r="F13" s="28">
        <v>1862</v>
      </c>
      <c r="G13" s="27">
        <f t="shared" si="0"/>
        <v>-132</v>
      </c>
      <c r="I13" s="26" t="s">
        <v>10</v>
      </c>
      <c r="J13" s="27">
        <f>SUM(bezrobotni!C13)</f>
        <v>3269</v>
      </c>
      <c r="K13" s="27">
        <f t="shared" si="2"/>
        <v>1730</v>
      </c>
      <c r="L13" s="34">
        <f t="shared" si="1"/>
        <v>52.921382685836647</v>
      </c>
    </row>
    <row r="14" spans="2:12" x14ac:dyDescent="0.25">
      <c r="B14" s="26" t="s">
        <v>11</v>
      </c>
      <c r="C14" s="27">
        <v>1909</v>
      </c>
      <c r="D14" s="28">
        <v>1864</v>
      </c>
      <c r="E14" s="27">
        <f t="shared" si="3"/>
        <v>45</v>
      </c>
      <c r="F14" s="28">
        <v>2256</v>
      </c>
      <c r="G14" s="27">
        <f t="shared" si="0"/>
        <v>-347</v>
      </c>
      <c r="I14" s="26" t="s">
        <v>11</v>
      </c>
      <c r="J14" s="27">
        <f>SUM(bezrobotni!C14)</f>
        <v>3231</v>
      </c>
      <c r="K14" s="27">
        <f t="shared" si="2"/>
        <v>1909</v>
      </c>
      <c r="L14" s="34">
        <f t="shared" si="1"/>
        <v>59.08387496131229</v>
      </c>
    </row>
    <row r="15" spans="2:12" x14ac:dyDescent="0.25">
      <c r="B15" s="26" t="s">
        <v>12</v>
      </c>
      <c r="C15" s="27">
        <v>2038</v>
      </c>
      <c r="D15" s="28">
        <v>2000</v>
      </c>
      <c r="E15" s="27">
        <f t="shared" si="3"/>
        <v>38</v>
      </c>
      <c r="F15" s="28">
        <v>2095</v>
      </c>
      <c r="G15" s="27">
        <f t="shared" si="0"/>
        <v>-57</v>
      </c>
      <c r="I15" s="26" t="s">
        <v>12</v>
      </c>
      <c r="J15" s="27">
        <f>SUM(bezrobotni!C15)</f>
        <v>3728</v>
      </c>
      <c r="K15" s="27">
        <f t="shared" si="2"/>
        <v>2038</v>
      </c>
      <c r="L15" s="34">
        <f t="shared" si="1"/>
        <v>54.667381974248933</v>
      </c>
    </row>
    <row r="16" spans="2:12" x14ac:dyDescent="0.25">
      <c r="B16" s="26" t="s">
        <v>13</v>
      </c>
      <c r="C16" s="27">
        <v>1909</v>
      </c>
      <c r="D16" s="28">
        <v>1959</v>
      </c>
      <c r="E16" s="27">
        <f t="shared" si="3"/>
        <v>-50</v>
      </c>
      <c r="F16" s="28">
        <v>2094</v>
      </c>
      <c r="G16" s="27">
        <f t="shared" si="0"/>
        <v>-185</v>
      </c>
      <c r="I16" s="26" t="s">
        <v>13</v>
      </c>
      <c r="J16" s="27">
        <f>SUM(bezrobotni!C16)</f>
        <v>3563</v>
      </c>
      <c r="K16" s="27">
        <f t="shared" si="2"/>
        <v>1909</v>
      </c>
      <c r="L16" s="34">
        <f t="shared" si="1"/>
        <v>53.578445130508001</v>
      </c>
    </row>
    <row r="17" spans="2:12" x14ac:dyDescent="0.25">
      <c r="B17" s="26" t="s">
        <v>14</v>
      </c>
      <c r="C17" s="27">
        <v>2300</v>
      </c>
      <c r="D17" s="28">
        <v>2246</v>
      </c>
      <c r="E17" s="27">
        <f t="shared" si="3"/>
        <v>54</v>
      </c>
      <c r="F17" s="28">
        <v>2450</v>
      </c>
      <c r="G17" s="27">
        <f t="shared" si="0"/>
        <v>-150</v>
      </c>
      <c r="I17" s="26" t="s">
        <v>14</v>
      </c>
      <c r="J17" s="27">
        <f>SUM(bezrobotni!C17)</f>
        <v>3928</v>
      </c>
      <c r="K17" s="27">
        <f t="shared" si="2"/>
        <v>2300</v>
      </c>
      <c r="L17" s="34">
        <f t="shared" si="1"/>
        <v>58.553971486761711</v>
      </c>
    </row>
    <row r="18" spans="2:12" x14ac:dyDescent="0.25">
      <c r="B18" s="26" t="s">
        <v>15</v>
      </c>
      <c r="C18" s="27">
        <v>2061</v>
      </c>
      <c r="D18" s="28">
        <v>2021</v>
      </c>
      <c r="E18" s="27">
        <f t="shared" si="3"/>
        <v>40</v>
      </c>
      <c r="F18" s="28">
        <v>1996</v>
      </c>
      <c r="G18" s="27">
        <f t="shared" si="0"/>
        <v>65</v>
      </c>
      <c r="I18" s="26" t="s">
        <v>15</v>
      </c>
      <c r="J18" s="27">
        <f>SUM(bezrobotni!C18)</f>
        <v>3449</v>
      </c>
      <c r="K18" s="27">
        <f t="shared" si="2"/>
        <v>2061</v>
      </c>
      <c r="L18" s="34">
        <f t="shared" si="1"/>
        <v>59.75645114525949</v>
      </c>
    </row>
    <row r="19" spans="2:12" x14ac:dyDescent="0.25">
      <c r="B19" s="26" t="s">
        <v>16</v>
      </c>
      <c r="C19" s="27">
        <v>3222</v>
      </c>
      <c r="D19" s="28">
        <v>3163</v>
      </c>
      <c r="E19" s="27">
        <f t="shared" si="3"/>
        <v>59</v>
      </c>
      <c r="F19" s="28">
        <v>3397</v>
      </c>
      <c r="G19" s="27">
        <f t="shared" si="0"/>
        <v>-175</v>
      </c>
      <c r="I19" s="26" t="s">
        <v>16</v>
      </c>
      <c r="J19" s="27">
        <f>SUM(bezrobotni!C19)</f>
        <v>6142</v>
      </c>
      <c r="K19" s="27">
        <f t="shared" si="2"/>
        <v>3222</v>
      </c>
      <c r="L19" s="34">
        <f t="shared" si="1"/>
        <v>52.458482578964507</v>
      </c>
    </row>
    <row r="20" spans="2:12" x14ac:dyDescent="0.25">
      <c r="B20" s="26" t="s">
        <v>17</v>
      </c>
      <c r="C20" s="27">
        <v>1504</v>
      </c>
      <c r="D20" s="28">
        <v>1476</v>
      </c>
      <c r="E20" s="27">
        <f t="shared" si="3"/>
        <v>28</v>
      </c>
      <c r="F20" s="28">
        <v>1662</v>
      </c>
      <c r="G20" s="27">
        <f t="shared" si="0"/>
        <v>-158</v>
      </c>
      <c r="I20" s="26" t="s">
        <v>17</v>
      </c>
      <c r="J20" s="27">
        <f>SUM(bezrobotni!C20)</f>
        <v>2782</v>
      </c>
      <c r="K20" s="27">
        <f t="shared" si="2"/>
        <v>1504</v>
      </c>
      <c r="L20" s="34">
        <f t="shared" si="1"/>
        <v>54.061826024442851</v>
      </c>
    </row>
    <row r="21" spans="2:12" x14ac:dyDescent="0.25">
      <c r="B21" s="26" t="s">
        <v>18</v>
      </c>
      <c r="C21" s="27">
        <v>1396</v>
      </c>
      <c r="D21" s="28">
        <v>1364</v>
      </c>
      <c r="E21" s="27">
        <f t="shared" si="3"/>
        <v>32</v>
      </c>
      <c r="F21" s="28">
        <v>1508</v>
      </c>
      <c r="G21" s="27">
        <f t="shared" si="0"/>
        <v>-112</v>
      </c>
      <c r="I21" s="26" t="s">
        <v>18</v>
      </c>
      <c r="J21" s="27">
        <f>SUM(bezrobotni!C21)</f>
        <v>2354</v>
      </c>
      <c r="K21" s="27">
        <f t="shared" si="2"/>
        <v>1396</v>
      </c>
      <c r="L21" s="34">
        <f t="shared" si="1"/>
        <v>59.303313508920986</v>
      </c>
    </row>
    <row r="22" spans="2:12" x14ac:dyDescent="0.25">
      <c r="B22" s="26" t="s">
        <v>19</v>
      </c>
      <c r="C22" s="27">
        <v>2072</v>
      </c>
      <c r="D22" s="28">
        <v>2073</v>
      </c>
      <c r="E22" s="27">
        <f t="shared" si="3"/>
        <v>-1</v>
      </c>
      <c r="F22" s="28">
        <v>2129</v>
      </c>
      <c r="G22" s="27">
        <f t="shared" si="0"/>
        <v>-57</v>
      </c>
      <c r="I22" s="26" t="s">
        <v>19</v>
      </c>
      <c r="J22" s="27">
        <f>SUM(bezrobotni!C22)</f>
        <v>3669</v>
      </c>
      <c r="K22" s="27">
        <f t="shared" si="2"/>
        <v>2072</v>
      </c>
      <c r="L22" s="34">
        <f t="shared" si="1"/>
        <v>56.473153447805949</v>
      </c>
    </row>
    <row r="23" spans="2:12" x14ac:dyDescent="0.25">
      <c r="B23" s="26" t="s">
        <v>20</v>
      </c>
      <c r="C23" s="27">
        <v>959</v>
      </c>
      <c r="D23" s="28">
        <v>927</v>
      </c>
      <c r="E23" s="27">
        <f t="shared" si="3"/>
        <v>32</v>
      </c>
      <c r="F23" s="28">
        <v>1169</v>
      </c>
      <c r="G23" s="27">
        <f t="shared" si="0"/>
        <v>-210</v>
      </c>
      <c r="I23" s="26" t="s">
        <v>20</v>
      </c>
      <c r="J23" s="27">
        <f>SUM(bezrobotni!C23)</f>
        <v>1521</v>
      </c>
      <c r="K23" s="27">
        <f t="shared" si="2"/>
        <v>959</v>
      </c>
      <c r="L23" s="34">
        <f t="shared" si="1"/>
        <v>63.050624589086127</v>
      </c>
    </row>
    <row r="24" spans="2:12" x14ac:dyDescent="0.25">
      <c r="B24" s="26" t="s">
        <v>21</v>
      </c>
      <c r="C24" s="27">
        <v>466</v>
      </c>
      <c r="D24" s="28">
        <v>448</v>
      </c>
      <c r="E24" s="27">
        <f t="shared" si="3"/>
        <v>18</v>
      </c>
      <c r="F24" s="28">
        <v>671</v>
      </c>
      <c r="G24" s="27">
        <f t="shared" si="0"/>
        <v>-205</v>
      </c>
      <c r="I24" s="26" t="s">
        <v>21</v>
      </c>
      <c r="J24" s="27">
        <f>SUM(bezrobotni!C24)</f>
        <v>827</v>
      </c>
      <c r="K24" s="27">
        <f t="shared" si="2"/>
        <v>466</v>
      </c>
      <c r="L24" s="34">
        <f t="shared" si="1"/>
        <v>56.348246674727932</v>
      </c>
    </row>
    <row r="25" spans="2:12" x14ac:dyDescent="0.25">
      <c r="B25" s="26" t="s">
        <v>22</v>
      </c>
      <c r="C25" s="27">
        <v>1736</v>
      </c>
      <c r="D25" s="28">
        <v>1732</v>
      </c>
      <c r="E25" s="27">
        <f t="shared" si="3"/>
        <v>4</v>
      </c>
      <c r="F25" s="28">
        <v>1965</v>
      </c>
      <c r="G25" s="27">
        <f t="shared" si="0"/>
        <v>-229</v>
      </c>
      <c r="I25" s="26" t="s">
        <v>22</v>
      </c>
      <c r="J25" s="27">
        <f>SUM(bezrobotni!C25)</f>
        <v>3203</v>
      </c>
      <c r="K25" s="27">
        <f t="shared" si="2"/>
        <v>1736</v>
      </c>
      <c r="L25" s="34">
        <f t="shared" si="1"/>
        <v>54.199188261005304</v>
      </c>
    </row>
    <row r="26" spans="2:12" x14ac:dyDescent="0.25">
      <c r="B26" s="26" t="s">
        <v>23</v>
      </c>
      <c r="C26" s="27">
        <v>3512</v>
      </c>
      <c r="D26" s="28">
        <v>3461</v>
      </c>
      <c r="E26" s="27">
        <f t="shared" si="3"/>
        <v>51</v>
      </c>
      <c r="F26" s="28">
        <v>3747</v>
      </c>
      <c r="G26" s="27">
        <f t="shared" si="0"/>
        <v>-235</v>
      </c>
      <c r="I26" s="26" t="s">
        <v>23</v>
      </c>
      <c r="J26" s="27">
        <f>SUM(bezrobotni!C26)</f>
        <v>6680</v>
      </c>
      <c r="K26" s="27">
        <f t="shared" si="2"/>
        <v>3512</v>
      </c>
      <c r="L26" s="34">
        <f t="shared" si="1"/>
        <v>52.574850299401199</v>
      </c>
    </row>
    <row r="27" spans="2:12" x14ac:dyDescent="0.25">
      <c r="B27" s="26" t="s">
        <v>24</v>
      </c>
      <c r="C27" s="27">
        <v>845</v>
      </c>
      <c r="D27" s="28">
        <v>835</v>
      </c>
      <c r="E27" s="27">
        <f t="shared" si="3"/>
        <v>10</v>
      </c>
      <c r="F27" s="28">
        <v>928</v>
      </c>
      <c r="G27" s="27">
        <f t="shared" si="0"/>
        <v>-83</v>
      </c>
      <c r="I27" s="26" t="s">
        <v>24</v>
      </c>
      <c r="J27" s="27">
        <f>SUM(bezrobotni!C27)</f>
        <v>1534</v>
      </c>
      <c r="K27" s="27">
        <f t="shared" si="2"/>
        <v>845</v>
      </c>
      <c r="L27" s="34">
        <f t="shared" si="1"/>
        <v>55.084745762711862</v>
      </c>
    </row>
    <row r="28" spans="2:12" x14ac:dyDescent="0.25">
      <c r="B28" s="30" t="s">
        <v>25</v>
      </c>
      <c r="C28" s="31">
        <f>SUM(C3:C27)</f>
        <v>45782</v>
      </c>
      <c r="D28" s="32">
        <f>SUM(D3:D27)</f>
        <v>45176</v>
      </c>
      <c r="E28" s="31">
        <f>SUM(E3:E27)</f>
        <v>606</v>
      </c>
      <c r="F28" s="32">
        <f>SUM(F3:F27)</f>
        <v>50090</v>
      </c>
      <c r="G28" s="31">
        <f>SUM(G3:G27)</f>
        <v>-4308</v>
      </c>
      <c r="I28" s="30" t="s">
        <v>25</v>
      </c>
      <c r="J28" s="31">
        <f>SUM(J3:J27)</f>
        <v>81670</v>
      </c>
      <c r="K28" s="31">
        <f>SUM(K3:K27)</f>
        <v>45782</v>
      </c>
      <c r="L28" s="35">
        <f t="shared" si="1"/>
        <v>56.057303783519039</v>
      </c>
    </row>
    <row r="29" spans="2:12" x14ac:dyDescent="0.25">
      <c r="E29" s="33"/>
    </row>
  </sheetData>
  <printOptions horizontalCentered="1" verticalCentered="1"/>
  <pageMargins left="0" right="0" top="0.39370078740157483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1"/>
  <sheetViews>
    <sheetView zoomScale="130" zoomScaleNormal="130" workbookViewId="0">
      <selection activeCell="B1" sqref="B1"/>
    </sheetView>
  </sheetViews>
  <sheetFormatPr defaultRowHeight="15" x14ac:dyDescent="0.25"/>
  <cols>
    <col min="1" max="1" width="2.5703125" style="13" customWidth="1"/>
    <col min="2" max="2" width="26.7109375" style="14" customWidth="1"/>
    <col min="3" max="3" width="14.7109375" style="14" customWidth="1"/>
    <col min="4" max="4" width="14.42578125" style="14" customWidth="1"/>
    <col min="5" max="5" width="13.7109375" style="14" customWidth="1"/>
    <col min="6" max="6" width="14.140625" style="14" customWidth="1"/>
    <col min="7" max="7" width="13.5703125" style="14" customWidth="1"/>
    <col min="8" max="16384" width="9.140625" style="14"/>
  </cols>
  <sheetData>
    <row r="1" spans="2:7" x14ac:dyDescent="0.25">
      <c r="B1" s="20" t="s">
        <v>88</v>
      </c>
    </row>
    <row r="2" spans="2:7" ht="75" x14ac:dyDescent="0.25">
      <c r="B2" s="15" t="s">
        <v>27</v>
      </c>
      <c r="C2" s="15" t="s">
        <v>109</v>
      </c>
      <c r="D2" s="16" t="s">
        <v>107</v>
      </c>
      <c r="E2" s="15" t="s">
        <v>89</v>
      </c>
      <c r="F2" s="16" t="s">
        <v>108</v>
      </c>
      <c r="G2" s="15" t="s">
        <v>90</v>
      </c>
    </row>
    <row r="3" spans="2:7" x14ac:dyDescent="0.25">
      <c r="B3" s="56" t="s">
        <v>37</v>
      </c>
      <c r="C3" s="58">
        <v>5.9</v>
      </c>
      <c r="D3" s="57">
        <v>5.9</v>
      </c>
      <c r="E3" s="58">
        <f t="shared" ref="E3:E19" si="0">SUM(C3)-D3</f>
        <v>0</v>
      </c>
      <c r="F3" s="57">
        <v>7</v>
      </c>
      <c r="G3" s="58">
        <f t="shared" ref="G3:G19" si="1">SUM(C3)-F3</f>
        <v>-1.0999999999999996</v>
      </c>
    </row>
    <row r="4" spans="2:7" x14ac:dyDescent="0.25">
      <c r="B4" s="17" t="s">
        <v>38</v>
      </c>
      <c r="C4" s="18">
        <v>5.2</v>
      </c>
      <c r="D4" s="55">
        <v>5.2</v>
      </c>
      <c r="E4" s="18">
        <f t="shared" si="0"/>
        <v>0</v>
      </c>
      <c r="F4" s="55">
        <v>6.2</v>
      </c>
      <c r="G4" s="18">
        <f t="shared" si="1"/>
        <v>-1</v>
      </c>
    </row>
    <row r="5" spans="2:7" x14ac:dyDescent="0.25">
      <c r="B5" s="17" t="s">
        <v>39</v>
      </c>
      <c r="C5" s="19">
        <v>8.6999999999999993</v>
      </c>
      <c r="D5" s="55">
        <v>8.9</v>
      </c>
      <c r="E5" s="19">
        <f t="shared" si="0"/>
        <v>-0.20000000000000107</v>
      </c>
      <c r="F5" s="55">
        <v>10.4</v>
      </c>
      <c r="G5" s="18">
        <f t="shared" si="1"/>
        <v>-1.7000000000000011</v>
      </c>
    </row>
    <row r="6" spans="2:7" x14ac:dyDescent="0.25">
      <c r="B6" s="17" t="s">
        <v>40</v>
      </c>
      <c r="C6" s="18">
        <v>7.8</v>
      </c>
      <c r="D6" s="55">
        <v>7.9</v>
      </c>
      <c r="E6" s="18">
        <f t="shared" si="0"/>
        <v>-0.10000000000000053</v>
      </c>
      <c r="F6" s="55">
        <v>8.9</v>
      </c>
      <c r="G6" s="18">
        <f t="shared" si="1"/>
        <v>-1.1000000000000005</v>
      </c>
    </row>
    <row r="7" spans="2:7" x14ac:dyDescent="0.25">
      <c r="B7" s="17" t="s">
        <v>41</v>
      </c>
      <c r="C7" s="18">
        <v>5.8</v>
      </c>
      <c r="D7" s="55">
        <v>5.8</v>
      </c>
      <c r="E7" s="18">
        <f t="shared" si="0"/>
        <v>0</v>
      </c>
      <c r="F7" s="55">
        <v>7</v>
      </c>
      <c r="G7" s="18">
        <f t="shared" si="1"/>
        <v>-1.2000000000000002</v>
      </c>
    </row>
    <row r="8" spans="2:7" x14ac:dyDescent="0.25">
      <c r="B8" s="17" t="s">
        <v>42</v>
      </c>
      <c r="C8" s="18">
        <v>6.2</v>
      </c>
      <c r="D8" s="55">
        <v>6.2</v>
      </c>
      <c r="E8" s="18">
        <f t="shared" si="0"/>
        <v>0</v>
      </c>
      <c r="F8" s="55">
        <v>7.3</v>
      </c>
      <c r="G8" s="18">
        <f t="shared" si="1"/>
        <v>-1.0999999999999996</v>
      </c>
    </row>
    <row r="9" spans="2:7" x14ac:dyDescent="0.25">
      <c r="B9" s="17" t="s">
        <v>43</v>
      </c>
      <c r="C9" s="18">
        <v>4.8</v>
      </c>
      <c r="D9" s="55">
        <v>4.8</v>
      </c>
      <c r="E9" s="18">
        <f t="shared" si="0"/>
        <v>0</v>
      </c>
      <c r="F9" s="55">
        <v>5.6</v>
      </c>
      <c r="G9" s="18">
        <f t="shared" si="1"/>
        <v>-0.79999999999999982</v>
      </c>
    </row>
    <row r="10" spans="2:7" x14ac:dyDescent="0.25">
      <c r="B10" s="17" t="s">
        <v>44</v>
      </c>
      <c r="C10" s="18">
        <v>5.0999999999999996</v>
      </c>
      <c r="D10" s="55">
        <v>5.0999999999999996</v>
      </c>
      <c r="E10" s="18">
        <f t="shared" si="0"/>
        <v>0</v>
      </c>
      <c r="F10" s="55">
        <v>6.1</v>
      </c>
      <c r="G10" s="18">
        <f t="shared" si="1"/>
        <v>-1</v>
      </c>
    </row>
    <row r="11" spans="2:7" x14ac:dyDescent="0.25">
      <c r="B11" s="17" t="s">
        <v>45</v>
      </c>
      <c r="C11" s="18">
        <v>6.1</v>
      </c>
      <c r="D11" s="55">
        <v>6.1</v>
      </c>
      <c r="E11" s="18">
        <f t="shared" si="0"/>
        <v>0</v>
      </c>
      <c r="F11" s="55">
        <v>7.6</v>
      </c>
      <c r="G11" s="18">
        <f t="shared" si="1"/>
        <v>-1.5</v>
      </c>
    </row>
    <row r="12" spans="2:7" x14ac:dyDescent="0.25">
      <c r="B12" s="56" t="s">
        <v>46</v>
      </c>
      <c r="C12" s="58">
        <v>8.6999999999999993</v>
      </c>
      <c r="D12" s="57">
        <v>8.6999999999999993</v>
      </c>
      <c r="E12" s="58">
        <f t="shared" si="0"/>
        <v>0</v>
      </c>
      <c r="F12" s="57">
        <v>9.8000000000000007</v>
      </c>
      <c r="G12" s="58">
        <f>SUM(C12)-F12</f>
        <v>-1.1000000000000014</v>
      </c>
    </row>
    <row r="13" spans="2:7" x14ac:dyDescent="0.25">
      <c r="B13" s="17" t="s">
        <v>47</v>
      </c>
      <c r="C13" s="18">
        <v>7.8</v>
      </c>
      <c r="D13" s="55">
        <v>7.8</v>
      </c>
      <c r="E13" s="18">
        <f t="shared" si="0"/>
        <v>0</v>
      </c>
      <c r="F13" s="55">
        <v>9.1</v>
      </c>
      <c r="G13" s="18">
        <f t="shared" si="1"/>
        <v>-1.2999999999999998</v>
      </c>
    </row>
    <row r="14" spans="2:7" x14ac:dyDescent="0.25">
      <c r="B14" s="17" t="s">
        <v>48</v>
      </c>
      <c r="C14" s="18">
        <v>4.8</v>
      </c>
      <c r="D14" s="55">
        <v>4.9000000000000004</v>
      </c>
      <c r="E14" s="18">
        <f t="shared" si="0"/>
        <v>-0.10000000000000053</v>
      </c>
      <c r="F14" s="55">
        <v>5.7</v>
      </c>
      <c r="G14" s="18">
        <f t="shared" si="1"/>
        <v>-0.90000000000000036</v>
      </c>
    </row>
    <row r="15" spans="2:7" x14ac:dyDescent="0.25">
      <c r="B15" s="17" t="s">
        <v>49</v>
      </c>
      <c r="C15" s="18">
        <v>4.5</v>
      </c>
      <c r="D15" s="55">
        <v>4.5</v>
      </c>
      <c r="E15" s="18">
        <f t="shared" si="0"/>
        <v>0</v>
      </c>
      <c r="F15" s="55">
        <v>5.6</v>
      </c>
      <c r="G15" s="18">
        <f t="shared" si="1"/>
        <v>-1.0999999999999996</v>
      </c>
    </row>
    <row r="16" spans="2:7" x14ac:dyDescent="0.25">
      <c r="B16" s="17" t="s">
        <v>50</v>
      </c>
      <c r="C16" s="18">
        <v>8.1999999999999993</v>
      </c>
      <c r="D16" s="55">
        <v>8.1</v>
      </c>
      <c r="E16" s="18">
        <f t="shared" si="0"/>
        <v>9.9999999999999645E-2</v>
      </c>
      <c r="F16" s="55">
        <v>9.1</v>
      </c>
      <c r="G16" s="18">
        <f t="shared" si="1"/>
        <v>-0.90000000000000036</v>
      </c>
    </row>
    <row r="17" spans="2:7" x14ac:dyDescent="0.25">
      <c r="B17" s="17" t="s">
        <v>51</v>
      </c>
      <c r="C17" s="18">
        <v>9.9</v>
      </c>
      <c r="D17" s="55">
        <v>10</v>
      </c>
      <c r="E17" s="18">
        <f t="shared" si="0"/>
        <v>-9.9999999999999645E-2</v>
      </c>
      <c r="F17" s="55">
        <v>11.9</v>
      </c>
      <c r="G17" s="18">
        <f t="shared" si="1"/>
        <v>-2</v>
      </c>
    </row>
    <row r="18" spans="2:7" x14ac:dyDescent="0.25">
      <c r="B18" s="17" t="s">
        <v>52</v>
      </c>
      <c r="C18" s="18">
        <v>3.3</v>
      </c>
      <c r="D18" s="55">
        <v>3.3</v>
      </c>
      <c r="E18" s="18">
        <f t="shared" si="0"/>
        <v>0</v>
      </c>
      <c r="F18" s="55">
        <v>4.0999999999999996</v>
      </c>
      <c r="G18" s="18">
        <f t="shared" si="1"/>
        <v>-0.79999999999999982</v>
      </c>
    </row>
    <row r="19" spans="2:7" x14ac:dyDescent="0.25">
      <c r="B19" s="17" t="s">
        <v>53</v>
      </c>
      <c r="C19" s="18">
        <v>7.3</v>
      </c>
      <c r="D19" s="55">
        <v>7.4</v>
      </c>
      <c r="E19" s="18">
        <f t="shared" si="0"/>
        <v>-0.10000000000000053</v>
      </c>
      <c r="F19" s="55">
        <v>9</v>
      </c>
      <c r="G19" s="18">
        <f t="shared" si="1"/>
        <v>-1.7000000000000002</v>
      </c>
    </row>
    <row r="20" spans="2:7" ht="12.75" customHeight="1" x14ac:dyDescent="0.25">
      <c r="B20" s="8" t="s">
        <v>96</v>
      </c>
    </row>
    <row r="21" spans="2:7" ht="9.75" customHeight="1" x14ac:dyDescent="0.25">
      <c r="B21" s="8"/>
    </row>
  </sheetData>
  <printOptions horizontalCentered="1" verticalCentered="1"/>
  <pageMargins left="0" right="0" top="0.19685039370078741" bottom="0" header="0" footer="0"/>
  <pageSetup paperSize="9" scale="1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30"/>
  <sheetViews>
    <sheetView zoomScale="110" zoomScaleNormal="110" workbookViewId="0">
      <selection activeCell="B1" sqref="B1"/>
    </sheetView>
  </sheetViews>
  <sheetFormatPr defaultRowHeight="15" x14ac:dyDescent="0.25"/>
  <cols>
    <col min="1" max="1" width="2.140625" style="14" customWidth="1"/>
    <col min="2" max="2" width="27.42578125" style="14" customWidth="1"/>
    <col min="3" max="3" width="17.140625" style="14" customWidth="1"/>
    <col min="4" max="4" width="15.42578125" style="14" customWidth="1"/>
    <col min="5" max="5" width="15.28515625" style="14" customWidth="1"/>
    <col min="6" max="6" width="16.85546875" style="14" customWidth="1"/>
    <col min="7" max="7" width="15.42578125" style="14" customWidth="1"/>
    <col min="8" max="16384" width="9.140625" style="14"/>
  </cols>
  <sheetData>
    <row r="1" spans="2:7" x14ac:dyDescent="0.25">
      <c r="B1" s="20" t="s">
        <v>54</v>
      </c>
    </row>
    <row r="2" spans="2:7" ht="60" x14ac:dyDescent="0.25">
      <c r="B2" s="24" t="s">
        <v>27</v>
      </c>
      <c r="C2" s="24" t="s">
        <v>111</v>
      </c>
      <c r="D2" s="25" t="s">
        <v>110</v>
      </c>
      <c r="E2" s="24" t="s">
        <v>80</v>
      </c>
      <c r="F2" s="25" t="s">
        <v>112</v>
      </c>
      <c r="G2" s="24" t="s">
        <v>81</v>
      </c>
    </row>
    <row r="3" spans="2:7" x14ac:dyDescent="0.25">
      <c r="B3" s="36" t="s">
        <v>46</v>
      </c>
      <c r="C3" s="37">
        <v>8.6999999999999993</v>
      </c>
      <c r="D3" s="38">
        <v>8.6999999999999993</v>
      </c>
      <c r="E3" s="37">
        <f t="shared" ref="E3:E28" si="0">SUM(C3)-D3</f>
        <v>0</v>
      </c>
      <c r="F3" s="38">
        <v>9.8000000000000007</v>
      </c>
      <c r="G3" s="37">
        <f t="shared" ref="G3:G28" si="1">SUM(C3)-F3</f>
        <v>-1.1000000000000014</v>
      </c>
    </row>
    <row r="4" spans="2:7" x14ac:dyDescent="0.25">
      <c r="B4" s="17" t="s">
        <v>55</v>
      </c>
      <c r="C4" s="18">
        <v>12.8</v>
      </c>
      <c r="D4" s="39">
        <v>13.3</v>
      </c>
      <c r="E4" s="40">
        <f t="shared" si="0"/>
        <v>-0.5</v>
      </c>
      <c r="F4" s="39">
        <v>14.9</v>
      </c>
      <c r="G4" s="40">
        <f t="shared" si="1"/>
        <v>-2.0999999999999996</v>
      </c>
    </row>
    <row r="5" spans="2:7" x14ac:dyDescent="0.25">
      <c r="B5" s="17" t="s">
        <v>56</v>
      </c>
      <c r="C5" s="18">
        <v>14.8</v>
      </c>
      <c r="D5" s="39">
        <v>14.8</v>
      </c>
      <c r="E5" s="40">
        <f t="shared" si="0"/>
        <v>0</v>
      </c>
      <c r="F5" s="39">
        <v>16.7</v>
      </c>
      <c r="G5" s="40">
        <f t="shared" si="1"/>
        <v>-1.8999999999999986</v>
      </c>
    </row>
    <row r="6" spans="2:7" x14ac:dyDescent="0.25">
      <c r="B6" s="17" t="s">
        <v>57</v>
      </c>
      <c r="C6" s="18">
        <v>6.1</v>
      </c>
      <c r="D6" s="39">
        <v>6.1</v>
      </c>
      <c r="E6" s="40">
        <f t="shared" si="0"/>
        <v>0</v>
      </c>
      <c r="F6" s="39">
        <v>7.4</v>
      </c>
      <c r="G6" s="40">
        <f t="shared" si="1"/>
        <v>-1.3000000000000007</v>
      </c>
    </row>
    <row r="7" spans="2:7" x14ac:dyDescent="0.25">
      <c r="B7" s="17" t="s">
        <v>58</v>
      </c>
      <c r="C7" s="18">
        <v>12.2</v>
      </c>
      <c r="D7" s="39">
        <v>12.1</v>
      </c>
      <c r="E7" s="40">
        <f t="shared" si="0"/>
        <v>9.9999999999999645E-2</v>
      </c>
      <c r="F7" s="39">
        <v>13.2</v>
      </c>
      <c r="G7" s="40">
        <f t="shared" si="1"/>
        <v>-1</v>
      </c>
    </row>
    <row r="8" spans="2:7" x14ac:dyDescent="0.25">
      <c r="B8" s="17" t="s">
        <v>59</v>
      </c>
      <c r="C8" s="18">
        <v>9.6</v>
      </c>
      <c r="D8" s="39">
        <v>9.6999999999999993</v>
      </c>
      <c r="E8" s="40">
        <f t="shared" si="0"/>
        <v>-9.9999999999999645E-2</v>
      </c>
      <c r="F8" s="39">
        <v>10.9</v>
      </c>
      <c r="G8" s="40">
        <f t="shared" si="1"/>
        <v>-1.3000000000000007</v>
      </c>
    </row>
    <row r="9" spans="2:7" x14ac:dyDescent="0.25">
      <c r="B9" s="17" t="s">
        <v>60</v>
      </c>
      <c r="C9" s="18">
        <v>8.1999999999999993</v>
      </c>
      <c r="D9" s="39">
        <v>8.1999999999999993</v>
      </c>
      <c r="E9" s="40">
        <f t="shared" si="0"/>
        <v>0</v>
      </c>
      <c r="F9" s="39">
        <v>9.5</v>
      </c>
      <c r="G9" s="40">
        <f t="shared" si="1"/>
        <v>-1.3000000000000007</v>
      </c>
    </row>
    <row r="10" spans="2:7" x14ac:dyDescent="0.25">
      <c r="B10" s="17" t="s">
        <v>61</v>
      </c>
      <c r="C10" s="18">
        <v>5.9</v>
      </c>
      <c r="D10" s="39">
        <v>5.9</v>
      </c>
      <c r="E10" s="40">
        <f t="shared" si="0"/>
        <v>0</v>
      </c>
      <c r="F10" s="39">
        <v>8.1999999999999993</v>
      </c>
      <c r="G10" s="40">
        <f t="shared" si="1"/>
        <v>-2.2999999999999989</v>
      </c>
    </row>
    <row r="11" spans="2:7" x14ac:dyDescent="0.25">
      <c r="B11" s="17" t="s">
        <v>62</v>
      </c>
      <c r="C11" s="41">
        <v>15.2</v>
      </c>
      <c r="D11" s="39">
        <v>14.9</v>
      </c>
      <c r="E11" s="40">
        <f t="shared" si="0"/>
        <v>0.29999999999999893</v>
      </c>
      <c r="F11" s="39">
        <v>15.9</v>
      </c>
      <c r="G11" s="40">
        <f t="shared" si="1"/>
        <v>-0.70000000000000107</v>
      </c>
    </row>
    <row r="12" spans="2:7" x14ac:dyDescent="0.25">
      <c r="B12" s="17" t="s">
        <v>63</v>
      </c>
      <c r="C12" s="18">
        <v>13.4</v>
      </c>
      <c r="D12" s="39">
        <v>13.3</v>
      </c>
      <c r="E12" s="40">
        <f t="shared" si="0"/>
        <v>9.9999999999999645E-2</v>
      </c>
      <c r="F12" s="39">
        <v>13.6</v>
      </c>
      <c r="G12" s="40">
        <f t="shared" si="1"/>
        <v>-0.19999999999999929</v>
      </c>
    </row>
    <row r="13" spans="2:7" x14ac:dyDescent="0.25">
      <c r="B13" s="17" t="s">
        <v>64</v>
      </c>
      <c r="C13" s="18">
        <v>8.3000000000000007</v>
      </c>
      <c r="D13" s="39">
        <v>8.4</v>
      </c>
      <c r="E13" s="40">
        <f t="shared" si="0"/>
        <v>-9.9999999999999645E-2</v>
      </c>
      <c r="F13" s="39">
        <v>9.6</v>
      </c>
      <c r="G13" s="40">
        <f t="shared" si="1"/>
        <v>-1.2999999999999989</v>
      </c>
    </row>
    <row r="14" spans="2:7" x14ac:dyDescent="0.25">
      <c r="B14" s="17" t="s">
        <v>65</v>
      </c>
      <c r="C14" s="18">
        <v>10.5</v>
      </c>
      <c r="D14" s="39">
        <v>10.4</v>
      </c>
      <c r="E14" s="40">
        <f t="shared" si="0"/>
        <v>9.9999999999999645E-2</v>
      </c>
      <c r="F14" s="39">
        <v>11.6</v>
      </c>
      <c r="G14" s="40">
        <f t="shared" si="1"/>
        <v>-1.0999999999999996</v>
      </c>
    </row>
    <row r="15" spans="2:7" x14ac:dyDescent="0.25">
      <c r="B15" s="17" t="s">
        <v>66</v>
      </c>
      <c r="C15" s="18">
        <v>5</v>
      </c>
      <c r="D15" s="39">
        <v>4.9000000000000004</v>
      </c>
      <c r="E15" s="40">
        <f t="shared" si="0"/>
        <v>9.9999999999999645E-2</v>
      </c>
      <c r="F15" s="39">
        <v>6</v>
      </c>
      <c r="G15" s="40">
        <f t="shared" si="1"/>
        <v>-1</v>
      </c>
    </row>
    <row r="16" spans="2:7" x14ac:dyDescent="0.25">
      <c r="B16" s="17" t="s">
        <v>67</v>
      </c>
      <c r="C16" s="18">
        <v>16.2</v>
      </c>
      <c r="D16" s="39">
        <v>16.100000000000001</v>
      </c>
      <c r="E16" s="40">
        <f t="shared" si="0"/>
        <v>9.9999999999997868E-2</v>
      </c>
      <c r="F16" s="39">
        <v>17.399999999999999</v>
      </c>
      <c r="G16" s="40">
        <f t="shared" si="1"/>
        <v>-1.1999999999999993</v>
      </c>
    </row>
    <row r="17" spans="2:7" x14ac:dyDescent="0.25">
      <c r="B17" s="17" t="s">
        <v>68</v>
      </c>
      <c r="C17" s="18">
        <v>13.1</v>
      </c>
      <c r="D17" s="39">
        <v>13.6</v>
      </c>
      <c r="E17" s="40">
        <f t="shared" si="0"/>
        <v>-0.5</v>
      </c>
      <c r="F17" s="39">
        <v>14.4</v>
      </c>
      <c r="G17" s="40">
        <f t="shared" si="1"/>
        <v>-1.3000000000000007</v>
      </c>
    </row>
    <row r="18" spans="2:7" x14ac:dyDescent="0.25">
      <c r="B18" s="17" t="s">
        <v>69</v>
      </c>
      <c r="C18" s="18">
        <v>11.9</v>
      </c>
      <c r="D18" s="39">
        <v>11.8</v>
      </c>
      <c r="E18" s="40">
        <f t="shared" si="0"/>
        <v>9.9999999999999645E-2</v>
      </c>
      <c r="F18" s="39">
        <v>13.1</v>
      </c>
      <c r="G18" s="40">
        <f t="shared" si="1"/>
        <v>-1.1999999999999993</v>
      </c>
    </row>
    <row r="19" spans="2:7" x14ac:dyDescent="0.25">
      <c r="B19" s="17" t="s">
        <v>70</v>
      </c>
      <c r="C19" s="18">
        <v>12</v>
      </c>
      <c r="D19" s="39">
        <v>11.9</v>
      </c>
      <c r="E19" s="40">
        <f t="shared" si="0"/>
        <v>9.9999999999999645E-2</v>
      </c>
      <c r="F19" s="39">
        <v>12.3</v>
      </c>
      <c r="G19" s="40">
        <f t="shared" si="1"/>
        <v>-0.30000000000000071</v>
      </c>
    </row>
    <row r="20" spans="2:7" x14ac:dyDescent="0.25">
      <c r="B20" s="17" t="s">
        <v>71</v>
      </c>
      <c r="C20" s="18">
        <v>8.8000000000000007</v>
      </c>
      <c r="D20" s="39">
        <v>8.8000000000000007</v>
      </c>
      <c r="E20" s="40">
        <f t="shared" si="0"/>
        <v>0</v>
      </c>
      <c r="F20" s="39">
        <v>9.6</v>
      </c>
      <c r="G20" s="40">
        <f t="shared" si="1"/>
        <v>-0.79999999999999893</v>
      </c>
    </row>
    <row r="21" spans="2:7" x14ac:dyDescent="0.25">
      <c r="B21" s="17" t="s">
        <v>72</v>
      </c>
      <c r="C21" s="18">
        <v>6.7</v>
      </c>
      <c r="D21" s="39">
        <v>6.6</v>
      </c>
      <c r="E21" s="40">
        <f t="shared" si="0"/>
        <v>0.10000000000000053</v>
      </c>
      <c r="F21" s="39">
        <v>7.4</v>
      </c>
      <c r="G21" s="40">
        <f t="shared" si="1"/>
        <v>-0.70000000000000018</v>
      </c>
    </row>
    <row r="22" spans="2:7" x14ac:dyDescent="0.25">
      <c r="B22" s="17" t="s">
        <v>73</v>
      </c>
      <c r="C22" s="18">
        <v>5.2</v>
      </c>
      <c r="D22" s="39">
        <v>5.2</v>
      </c>
      <c r="E22" s="40">
        <f t="shared" si="0"/>
        <v>0</v>
      </c>
      <c r="F22" s="39">
        <v>5.9</v>
      </c>
      <c r="G22" s="40">
        <f t="shared" si="1"/>
        <v>-0.70000000000000018</v>
      </c>
    </row>
    <row r="23" spans="2:7" x14ac:dyDescent="0.25">
      <c r="B23" s="17" t="s">
        <v>74</v>
      </c>
      <c r="C23" s="18">
        <v>14</v>
      </c>
      <c r="D23" s="39">
        <v>14</v>
      </c>
      <c r="E23" s="40">
        <f t="shared" si="0"/>
        <v>0</v>
      </c>
      <c r="F23" s="39">
        <v>14.5</v>
      </c>
      <c r="G23" s="40">
        <f t="shared" si="1"/>
        <v>-0.5</v>
      </c>
    </row>
    <row r="24" spans="2:7" x14ac:dyDescent="0.25">
      <c r="B24" s="17" t="s">
        <v>75</v>
      </c>
      <c r="C24" s="18">
        <v>6.7</v>
      </c>
      <c r="D24" s="39">
        <v>6.7</v>
      </c>
      <c r="E24" s="40">
        <f t="shared" si="0"/>
        <v>0</v>
      </c>
      <c r="F24" s="39">
        <v>8.5</v>
      </c>
      <c r="G24" s="40">
        <f t="shared" si="1"/>
        <v>-1.7999999999999998</v>
      </c>
    </row>
    <row r="25" spans="2:7" x14ac:dyDescent="0.25">
      <c r="B25" s="17" t="s">
        <v>76</v>
      </c>
      <c r="C25" s="41">
        <v>2.7</v>
      </c>
      <c r="D25" s="39">
        <v>2.7</v>
      </c>
      <c r="E25" s="40">
        <f t="shared" si="0"/>
        <v>0</v>
      </c>
      <c r="F25" s="39">
        <v>3.9</v>
      </c>
      <c r="G25" s="40">
        <f t="shared" si="1"/>
        <v>-1.1999999999999997</v>
      </c>
    </row>
    <row r="26" spans="2:7" x14ac:dyDescent="0.25">
      <c r="B26" s="17" t="s">
        <v>77</v>
      </c>
      <c r="C26" s="18">
        <v>11.5</v>
      </c>
      <c r="D26" s="39">
        <v>11.6</v>
      </c>
      <c r="E26" s="40">
        <f>SUM(C26)-D26</f>
        <v>-9.9999999999999645E-2</v>
      </c>
      <c r="F26" s="39">
        <v>13.2</v>
      </c>
      <c r="G26" s="40">
        <f t="shared" si="1"/>
        <v>-1.6999999999999993</v>
      </c>
    </row>
    <row r="27" spans="2:7" x14ac:dyDescent="0.25">
      <c r="B27" s="17" t="s">
        <v>78</v>
      </c>
      <c r="C27" s="18">
        <v>5.5</v>
      </c>
      <c r="D27" s="39">
        <v>5.5</v>
      </c>
      <c r="E27" s="40">
        <f t="shared" si="0"/>
        <v>0</v>
      </c>
      <c r="F27" s="39">
        <v>6</v>
      </c>
      <c r="G27" s="40">
        <f t="shared" si="1"/>
        <v>-0.5</v>
      </c>
    </row>
    <row r="28" spans="2:7" x14ac:dyDescent="0.25">
      <c r="B28" s="17" t="s">
        <v>79</v>
      </c>
      <c r="C28" s="18">
        <v>8.6</v>
      </c>
      <c r="D28" s="42">
        <v>8.6</v>
      </c>
      <c r="E28" s="40">
        <f t="shared" si="0"/>
        <v>0</v>
      </c>
      <c r="F28" s="42">
        <v>9.6999999999999993</v>
      </c>
      <c r="G28" s="40">
        <f t="shared" si="1"/>
        <v>-1.0999999999999996</v>
      </c>
    </row>
    <row r="29" spans="2:7" x14ac:dyDescent="0.25">
      <c r="B29" s="8" t="s">
        <v>95</v>
      </c>
    </row>
    <row r="30" spans="2:7" x14ac:dyDescent="0.25">
      <c r="B30" s="8"/>
    </row>
  </sheetData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M28"/>
  <sheetViews>
    <sheetView zoomScale="120" zoomScaleNormal="12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3.42578125" style="14" customWidth="1"/>
    <col min="3" max="3" width="15.42578125" style="14" customWidth="1"/>
    <col min="4" max="4" width="16.85546875" style="14" customWidth="1"/>
    <col min="5" max="5" width="16.42578125" style="14" customWidth="1"/>
    <col min="6" max="6" width="18" style="14" customWidth="1"/>
    <col min="7" max="7" width="17.5703125" style="14" customWidth="1"/>
    <col min="8" max="8" width="1.7109375" style="14" customWidth="1"/>
    <col min="9" max="9" width="23.7109375" style="14" customWidth="1"/>
    <col min="10" max="10" width="14.5703125" style="14" customWidth="1"/>
    <col min="11" max="11" width="16.140625" style="14" customWidth="1"/>
    <col min="12" max="12" width="14.42578125" style="14" customWidth="1"/>
    <col min="13" max="13" width="3" style="14" customWidth="1"/>
    <col min="14" max="16384" width="9.140625" style="14"/>
  </cols>
  <sheetData>
    <row r="1" spans="2:12" x14ac:dyDescent="0.25">
      <c r="B1" s="20" t="s">
        <v>34</v>
      </c>
      <c r="I1" s="20" t="s">
        <v>35</v>
      </c>
    </row>
    <row r="2" spans="2:12" ht="86.25" customHeight="1" x14ac:dyDescent="0.25">
      <c r="B2" s="23" t="s">
        <v>27</v>
      </c>
      <c r="C2" s="24" t="s">
        <v>114</v>
      </c>
      <c r="D2" s="25" t="s">
        <v>99</v>
      </c>
      <c r="E2" s="24" t="s">
        <v>28</v>
      </c>
      <c r="F2" s="25" t="s">
        <v>113</v>
      </c>
      <c r="G2" s="24" t="s">
        <v>26</v>
      </c>
      <c r="I2" s="23" t="s">
        <v>27</v>
      </c>
      <c r="J2" s="24" t="str">
        <f>T(bezrobotni!C2)</f>
        <v>liczba bezrobotnych ogółem stan na 31 VII '18 r.</v>
      </c>
      <c r="K2" s="24" t="str">
        <f>T(C2)</f>
        <v>liczba bezrobotnych zam. na wsi stan na 31 VII '18 r.</v>
      </c>
      <c r="L2" s="24" t="s">
        <v>32</v>
      </c>
    </row>
    <row r="3" spans="2:12" x14ac:dyDescent="0.25">
      <c r="B3" s="26" t="s">
        <v>0</v>
      </c>
      <c r="C3" s="27">
        <v>639</v>
      </c>
      <c r="D3" s="28">
        <v>680</v>
      </c>
      <c r="E3" s="27">
        <f t="shared" ref="E3:E23" si="0">SUM(C3)-D3</f>
        <v>-41</v>
      </c>
      <c r="F3" s="28">
        <v>773</v>
      </c>
      <c r="G3" s="27">
        <f t="shared" ref="G3:G23" si="1">SUM(C3)-F3</f>
        <v>-134</v>
      </c>
      <c r="H3" s="44"/>
      <c r="I3" s="26" t="s">
        <v>0</v>
      </c>
      <c r="J3" s="27">
        <f>SUM(bezrobotni!C3)</f>
        <v>1084</v>
      </c>
      <c r="K3" s="27">
        <f>SUM(C3)</f>
        <v>639</v>
      </c>
      <c r="L3" s="40">
        <f t="shared" ref="L3:L23" si="2">SUM(K3)/J3*100</f>
        <v>58.948339483394832</v>
      </c>
    </row>
    <row r="4" spans="2:12" x14ac:dyDescent="0.25">
      <c r="B4" s="26" t="s">
        <v>1</v>
      </c>
      <c r="C4" s="27">
        <v>3779</v>
      </c>
      <c r="D4" s="28">
        <v>3769</v>
      </c>
      <c r="E4" s="27">
        <f t="shared" si="0"/>
        <v>10</v>
      </c>
      <c r="F4" s="28">
        <v>4286</v>
      </c>
      <c r="G4" s="27">
        <f t="shared" si="1"/>
        <v>-507</v>
      </c>
      <c r="H4" s="44"/>
      <c r="I4" s="26" t="s">
        <v>1</v>
      </c>
      <c r="J4" s="27">
        <f>SUM(bezrobotni!C4)</f>
        <v>4165</v>
      </c>
      <c r="K4" s="27">
        <f t="shared" ref="K4:K22" si="3">SUM(C4)</f>
        <v>3779</v>
      </c>
      <c r="L4" s="40">
        <f t="shared" si="2"/>
        <v>90.732292917166873</v>
      </c>
    </row>
    <row r="5" spans="2:12" x14ac:dyDescent="0.25">
      <c r="B5" s="26" t="s">
        <v>2</v>
      </c>
      <c r="C5" s="27">
        <v>2085</v>
      </c>
      <c r="D5" s="28">
        <v>2136</v>
      </c>
      <c r="E5" s="27">
        <f t="shared" si="0"/>
        <v>-51</v>
      </c>
      <c r="F5" s="28">
        <v>2603</v>
      </c>
      <c r="G5" s="27">
        <f t="shared" si="1"/>
        <v>-518</v>
      </c>
      <c r="H5" s="44"/>
      <c r="I5" s="26" t="s">
        <v>2</v>
      </c>
      <c r="J5" s="27">
        <f>SUM(bezrobotni!C5)</f>
        <v>3636</v>
      </c>
      <c r="K5" s="27">
        <f t="shared" si="3"/>
        <v>2085</v>
      </c>
      <c r="L5" s="40">
        <f t="shared" si="2"/>
        <v>57.343234323432348</v>
      </c>
    </row>
    <row r="6" spans="2:12" x14ac:dyDescent="0.25">
      <c r="B6" s="26" t="s">
        <v>3</v>
      </c>
      <c r="C6" s="27">
        <v>3921</v>
      </c>
      <c r="D6" s="28">
        <v>3862</v>
      </c>
      <c r="E6" s="27">
        <f t="shared" si="0"/>
        <v>59</v>
      </c>
      <c r="F6" s="28">
        <v>4205</v>
      </c>
      <c r="G6" s="27">
        <f t="shared" si="1"/>
        <v>-284</v>
      </c>
      <c r="H6" s="44"/>
      <c r="I6" s="26" t="s">
        <v>3</v>
      </c>
      <c r="J6" s="27">
        <f>SUM(bezrobotni!C6)</f>
        <v>6469</v>
      </c>
      <c r="K6" s="27">
        <f t="shared" si="3"/>
        <v>3921</v>
      </c>
      <c r="L6" s="40">
        <f t="shared" si="2"/>
        <v>60.612150255062602</v>
      </c>
    </row>
    <row r="7" spans="2:12" x14ac:dyDescent="0.25">
      <c r="B7" s="26" t="s">
        <v>4</v>
      </c>
      <c r="C7" s="27">
        <v>3484</v>
      </c>
      <c r="D7" s="28">
        <v>3497</v>
      </c>
      <c r="E7" s="27">
        <f t="shared" si="0"/>
        <v>-13</v>
      </c>
      <c r="F7" s="28">
        <v>3989</v>
      </c>
      <c r="G7" s="27">
        <f t="shared" si="1"/>
        <v>-505</v>
      </c>
      <c r="H7" s="44"/>
      <c r="I7" s="26" t="s">
        <v>4</v>
      </c>
      <c r="J7" s="27">
        <f>SUM(bezrobotni!C7)</f>
        <v>5041</v>
      </c>
      <c r="K7" s="27">
        <f t="shared" si="3"/>
        <v>3484</v>
      </c>
      <c r="L7" s="40">
        <f t="shared" si="2"/>
        <v>69.113271176353891</v>
      </c>
    </row>
    <row r="8" spans="2:12" x14ac:dyDescent="0.25">
      <c r="B8" s="26" t="s">
        <v>5</v>
      </c>
      <c r="C8" s="27">
        <v>1667</v>
      </c>
      <c r="D8" s="28">
        <v>1672</v>
      </c>
      <c r="E8" s="27">
        <f t="shared" si="0"/>
        <v>-5</v>
      </c>
      <c r="F8" s="28">
        <v>1939</v>
      </c>
      <c r="G8" s="27">
        <f t="shared" si="1"/>
        <v>-272</v>
      </c>
      <c r="H8" s="44"/>
      <c r="I8" s="26" t="s">
        <v>5</v>
      </c>
      <c r="J8" s="27">
        <f>SUM(bezrobotni!C8)</f>
        <v>1928</v>
      </c>
      <c r="K8" s="27">
        <f t="shared" si="3"/>
        <v>1667</v>
      </c>
      <c r="L8" s="40">
        <f t="shared" si="2"/>
        <v>86.462655601659748</v>
      </c>
    </row>
    <row r="9" spans="2:12" x14ac:dyDescent="0.25">
      <c r="B9" s="29" t="s">
        <v>6</v>
      </c>
      <c r="C9" s="27">
        <v>1851</v>
      </c>
      <c r="D9" s="28">
        <v>1898</v>
      </c>
      <c r="E9" s="27">
        <f t="shared" si="0"/>
        <v>-47</v>
      </c>
      <c r="F9" s="28">
        <v>2646</v>
      </c>
      <c r="G9" s="27">
        <f t="shared" si="1"/>
        <v>-795</v>
      </c>
      <c r="H9" s="44"/>
      <c r="I9" s="29" t="s">
        <v>6</v>
      </c>
      <c r="J9" s="27">
        <f>SUM(bezrobotni!C9)</f>
        <v>2079</v>
      </c>
      <c r="K9" s="27">
        <f t="shared" si="3"/>
        <v>1851</v>
      </c>
      <c r="L9" s="40">
        <f t="shared" si="2"/>
        <v>89.033189033189032</v>
      </c>
    </row>
    <row r="10" spans="2:12" x14ac:dyDescent="0.25">
      <c r="B10" s="26" t="s">
        <v>7</v>
      </c>
      <c r="C10" s="27">
        <v>1379</v>
      </c>
      <c r="D10" s="28">
        <v>1340</v>
      </c>
      <c r="E10" s="27">
        <f t="shared" si="0"/>
        <v>39</v>
      </c>
      <c r="F10" s="28">
        <v>1441</v>
      </c>
      <c r="G10" s="27">
        <f t="shared" si="1"/>
        <v>-62</v>
      </c>
      <c r="H10" s="44"/>
      <c r="I10" s="26" t="s">
        <v>7</v>
      </c>
      <c r="J10" s="27">
        <f>SUM(bezrobotni!C10)</f>
        <v>1714</v>
      </c>
      <c r="K10" s="27">
        <f>SUM(C10)</f>
        <v>1379</v>
      </c>
      <c r="L10" s="40">
        <f t="shared" si="2"/>
        <v>80.455075845974335</v>
      </c>
    </row>
    <row r="11" spans="2:12" x14ac:dyDescent="0.25">
      <c r="B11" s="26" t="s">
        <v>8</v>
      </c>
      <c r="C11" s="27">
        <v>2755</v>
      </c>
      <c r="D11" s="28">
        <v>2735</v>
      </c>
      <c r="E11" s="27">
        <f t="shared" si="0"/>
        <v>20</v>
      </c>
      <c r="F11" s="28">
        <v>2782</v>
      </c>
      <c r="G11" s="27">
        <f t="shared" si="1"/>
        <v>-27</v>
      </c>
      <c r="H11" s="44"/>
      <c r="I11" s="26" t="s">
        <v>8</v>
      </c>
      <c r="J11" s="27">
        <f>SUM(bezrobotni!C11)</f>
        <v>3703</v>
      </c>
      <c r="K11" s="27">
        <f t="shared" si="3"/>
        <v>2755</v>
      </c>
      <c r="L11" s="40">
        <f t="shared" si="2"/>
        <v>74.399135835808806</v>
      </c>
    </row>
    <row r="12" spans="2:12" x14ac:dyDescent="0.25">
      <c r="B12" s="26" t="s">
        <v>9</v>
      </c>
      <c r="C12" s="27">
        <v>1260</v>
      </c>
      <c r="D12" s="28">
        <v>1287</v>
      </c>
      <c r="E12" s="27">
        <f t="shared" si="0"/>
        <v>-27</v>
      </c>
      <c r="F12" s="28">
        <v>1475</v>
      </c>
      <c r="G12" s="27">
        <f t="shared" si="1"/>
        <v>-215</v>
      </c>
      <c r="H12" s="44"/>
      <c r="I12" s="26" t="s">
        <v>9</v>
      </c>
      <c r="J12" s="27">
        <f>SUM(bezrobotni!C12)</f>
        <v>1971</v>
      </c>
      <c r="K12" s="27">
        <f t="shared" si="3"/>
        <v>1260</v>
      </c>
      <c r="L12" s="40">
        <f t="shared" si="2"/>
        <v>63.926940639269404</v>
      </c>
    </row>
    <row r="13" spans="2:12" x14ac:dyDescent="0.25">
      <c r="B13" s="26" t="s">
        <v>10</v>
      </c>
      <c r="C13" s="27">
        <v>2605</v>
      </c>
      <c r="D13" s="28">
        <v>2542</v>
      </c>
      <c r="E13" s="27">
        <f t="shared" si="0"/>
        <v>63</v>
      </c>
      <c r="F13" s="28">
        <v>2853</v>
      </c>
      <c r="G13" s="27">
        <f t="shared" si="1"/>
        <v>-248</v>
      </c>
      <c r="H13" s="44"/>
      <c r="I13" s="26" t="s">
        <v>10</v>
      </c>
      <c r="J13" s="27">
        <f>SUM(bezrobotni!C13)</f>
        <v>3269</v>
      </c>
      <c r="K13" s="27">
        <f t="shared" si="3"/>
        <v>2605</v>
      </c>
      <c r="L13" s="40">
        <f t="shared" si="2"/>
        <v>79.687977974915881</v>
      </c>
    </row>
    <row r="14" spans="2:12" x14ac:dyDescent="0.25">
      <c r="B14" s="26" t="s">
        <v>11</v>
      </c>
      <c r="C14" s="27">
        <v>1618</v>
      </c>
      <c r="D14" s="28">
        <v>1642</v>
      </c>
      <c r="E14" s="27">
        <f t="shared" si="0"/>
        <v>-24</v>
      </c>
      <c r="F14" s="28">
        <v>1953</v>
      </c>
      <c r="G14" s="27">
        <f t="shared" si="1"/>
        <v>-335</v>
      </c>
      <c r="H14" s="44"/>
      <c r="I14" s="26" t="s">
        <v>11</v>
      </c>
      <c r="J14" s="27">
        <f>SUM(bezrobotni!C14)</f>
        <v>3231</v>
      </c>
      <c r="K14" s="27">
        <f t="shared" si="3"/>
        <v>1618</v>
      </c>
      <c r="L14" s="40">
        <f t="shared" si="2"/>
        <v>50.077375425564838</v>
      </c>
    </row>
    <row r="15" spans="2:12" x14ac:dyDescent="0.25">
      <c r="B15" s="26" t="s">
        <v>12</v>
      </c>
      <c r="C15" s="27">
        <v>2413</v>
      </c>
      <c r="D15" s="28">
        <v>2363</v>
      </c>
      <c r="E15" s="27">
        <f t="shared" si="0"/>
        <v>50</v>
      </c>
      <c r="F15" s="28">
        <v>2537</v>
      </c>
      <c r="G15" s="27">
        <f t="shared" si="1"/>
        <v>-124</v>
      </c>
      <c r="H15" s="44"/>
      <c r="I15" s="26" t="s">
        <v>12</v>
      </c>
      <c r="J15" s="27">
        <f>SUM(bezrobotni!C15)</f>
        <v>3728</v>
      </c>
      <c r="K15" s="27">
        <f t="shared" si="3"/>
        <v>2413</v>
      </c>
      <c r="L15" s="40">
        <f t="shared" si="2"/>
        <v>64.726394849785407</v>
      </c>
    </row>
    <row r="16" spans="2:12" x14ac:dyDescent="0.25">
      <c r="B16" s="26" t="s">
        <v>13</v>
      </c>
      <c r="C16" s="27">
        <v>3563</v>
      </c>
      <c r="D16" s="28">
        <v>3734</v>
      </c>
      <c r="E16" s="27">
        <f t="shared" si="0"/>
        <v>-171</v>
      </c>
      <c r="F16" s="28">
        <v>3942</v>
      </c>
      <c r="G16" s="27">
        <f t="shared" si="1"/>
        <v>-379</v>
      </c>
      <c r="H16" s="44"/>
      <c r="I16" s="26" t="s">
        <v>13</v>
      </c>
      <c r="J16" s="27">
        <f>SUM(bezrobotni!C16)</f>
        <v>3563</v>
      </c>
      <c r="K16" s="27">
        <f t="shared" si="3"/>
        <v>3563</v>
      </c>
      <c r="L16" s="40">
        <f t="shared" si="2"/>
        <v>100</v>
      </c>
    </row>
    <row r="17" spans="2:13" x14ac:dyDescent="0.25">
      <c r="B17" s="26" t="s">
        <v>14</v>
      </c>
      <c r="C17" s="27">
        <v>2916</v>
      </c>
      <c r="D17" s="28">
        <v>2893</v>
      </c>
      <c r="E17" s="27">
        <f t="shared" si="0"/>
        <v>23</v>
      </c>
      <c r="F17" s="28">
        <v>3261</v>
      </c>
      <c r="G17" s="27">
        <f t="shared" si="1"/>
        <v>-345</v>
      </c>
      <c r="H17" s="44"/>
      <c r="I17" s="26" t="s">
        <v>14</v>
      </c>
      <c r="J17" s="27">
        <f>SUM(bezrobotni!C17)</f>
        <v>3928</v>
      </c>
      <c r="K17" s="27">
        <f t="shared" si="3"/>
        <v>2916</v>
      </c>
      <c r="L17" s="40">
        <f t="shared" si="2"/>
        <v>74.23625254582484</v>
      </c>
      <c r="M17" s="45"/>
    </row>
    <row r="18" spans="2:13" x14ac:dyDescent="0.25">
      <c r="B18" s="26" t="s">
        <v>15</v>
      </c>
      <c r="C18" s="27">
        <v>2458</v>
      </c>
      <c r="D18" s="28">
        <v>2426</v>
      </c>
      <c r="E18" s="27">
        <f t="shared" si="0"/>
        <v>32</v>
      </c>
      <c r="F18" s="28">
        <v>2482</v>
      </c>
      <c r="G18" s="27">
        <f t="shared" si="1"/>
        <v>-24</v>
      </c>
      <c r="H18" s="44"/>
      <c r="I18" s="26" t="s">
        <v>15</v>
      </c>
      <c r="J18" s="27">
        <f>SUM(bezrobotni!C18)</f>
        <v>3449</v>
      </c>
      <c r="K18" s="27">
        <f t="shared" si="3"/>
        <v>2458</v>
      </c>
      <c r="L18" s="40">
        <f t="shared" si="2"/>
        <v>71.267033922876195</v>
      </c>
    </row>
    <row r="19" spans="2:13" x14ac:dyDescent="0.25">
      <c r="B19" s="26" t="s">
        <v>16</v>
      </c>
      <c r="C19" s="27">
        <v>5028</v>
      </c>
      <c r="D19" s="28">
        <v>5020</v>
      </c>
      <c r="E19" s="27">
        <f t="shared" si="0"/>
        <v>8</v>
      </c>
      <c r="F19" s="28">
        <v>5533</v>
      </c>
      <c r="G19" s="27">
        <f t="shared" si="1"/>
        <v>-505</v>
      </c>
      <c r="H19" s="44"/>
      <c r="I19" s="26" t="s">
        <v>16</v>
      </c>
      <c r="J19" s="27">
        <f>SUM(bezrobotni!C19)</f>
        <v>6142</v>
      </c>
      <c r="K19" s="27">
        <f t="shared" si="3"/>
        <v>5028</v>
      </c>
      <c r="L19" s="40">
        <f t="shared" si="2"/>
        <v>81.862585477043297</v>
      </c>
    </row>
    <row r="20" spans="2:13" x14ac:dyDescent="0.25">
      <c r="B20" s="26" t="s">
        <v>17</v>
      </c>
      <c r="C20" s="27">
        <v>1560</v>
      </c>
      <c r="D20" s="28">
        <v>1549</v>
      </c>
      <c r="E20" s="27">
        <f t="shared" si="0"/>
        <v>11</v>
      </c>
      <c r="F20" s="28">
        <v>1715</v>
      </c>
      <c r="G20" s="27">
        <f t="shared" si="1"/>
        <v>-155</v>
      </c>
      <c r="H20" s="44"/>
      <c r="I20" s="26" t="s">
        <v>17</v>
      </c>
      <c r="J20" s="27">
        <f>SUM(bezrobotni!C20)</f>
        <v>2782</v>
      </c>
      <c r="K20" s="27">
        <f t="shared" si="3"/>
        <v>1560</v>
      </c>
      <c r="L20" s="40">
        <f t="shared" si="2"/>
        <v>56.074766355140184</v>
      </c>
    </row>
    <row r="21" spans="2:13" x14ac:dyDescent="0.25">
      <c r="B21" s="26" t="s">
        <v>18</v>
      </c>
      <c r="C21" s="27">
        <v>934</v>
      </c>
      <c r="D21" s="28">
        <v>921</v>
      </c>
      <c r="E21" s="27">
        <f t="shared" si="0"/>
        <v>13</v>
      </c>
      <c r="F21" s="28">
        <v>989</v>
      </c>
      <c r="G21" s="27">
        <f t="shared" si="1"/>
        <v>-55</v>
      </c>
      <c r="H21" s="44"/>
      <c r="I21" s="26" t="s">
        <v>18</v>
      </c>
      <c r="J21" s="27">
        <f>SUM(bezrobotni!C21)</f>
        <v>2354</v>
      </c>
      <c r="K21" s="27">
        <f t="shared" si="3"/>
        <v>934</v>
      </c>
      <c r="L21" s="40">
        <f t="shared" si="2"/>
        <v>39.677145284621915</v>
      </c>
    </row>
    <row r="22" spans="2:13" x14ac:dyDescent="0.25">
      <c r="B22" s="26" t="s">
        <v>19</v>
      </c>
      <c r="C22" s="27">
        <v>3265</v>
      </c>
      <c r="D22" s="28">
        <v>3256</v>
      </c>
      <c r="E22" s="27">
        <f t="shared" si="0"/>
        <v>9</v>
      </c>
      <c r="F22" s="28">
        <v>3351</v>
      </c>
      <c r="G22" s="27">
        <f t="shared" si="1"/>
        <v>-86</v>
      </c>
      <c r="H22" s="44"/>
      <c r="I22" s="26" t="s">
        <v>19</v>
      </c>
      <c r="J22" s="27">
        <f>SUM(bezrobotni!C22)</f>
        <v>3669</v>
      </c>
      <c r="K22" s="27">
        <f t="shared" si="3"/>
        <v>3265</v>
      </c>
      <c r="L22" s="40">
        <f t="shared" si="2"/>
        <v>88.988825292995372</v>
      </c>
    </row>
    <row r="23" spans="2:13" x14ac:dyDescent="0.25">
      <c r="B23" s="26" t="s">
        <v>20</v>
      </c>
      <c r="C23" s="27">
        <v>1230</v>
      </c>
      <c r="D23" s="28">
        <v>1241</v>
      </c>
      <c r="E23" s="27">
        <f t="shared" si="0"/>
        <v>-11</v>
      </c>
      <c r="F23" s="28">
        <v>1541</v>
      </c>
      <c r="G23" s="27">
        <f t="shared" si="1"/>
        <v>-311</v>
      </c>
      <c r="H23" s="44"/>
      <c r="I23" s="26" t="s">
        <v>20</v>
      </c>
      <c r="J23" s="27">
        <f>SUM(bezrobotni!C23)</f>
        <v>1521</v>
      </c>
      <c r="K23" s="27">
        <f>SUM(C23)</f>
        <v>1230</v>
      </c>
      <c r="L23" s="40">
        <f t="shared" si="2"/>
        <v>80.867850098619328</v>
      </c>
    </row>
    <row r="24" spans="2:13" x14ac:dyDescent="0.25">
      <c r="B24" s="30" t="s">
        <v>25</v>
      </c>
      <c r="C24" s="31">
        <f>SUM(C3:C23)</f>
        <v>50410</v>
      </c>
      <c r="D24" s="46">
        <f>SUM(D3:D23)</f>
        <v>50463</v>
      </c>
      <c r="E24" s="31">
        <f>SUM(E3:E23)</f>
        <v>-53</v>
      </c>
      <c r="F24" s="46">
        <f>SUM(F3:F23)</f>
        <v>56296</v>
      </c>
      <c r="G24" s="31">
        <f>SUM(G3:G23)</f>
        <v>-5886</v>
      </c>
      <c r="H24" s="44"/>
      <c r="I24" s="26" t="s">
        <v>21</v>
      </c>
      <c r="J24" s="27">
        <f>SUM(bezrobotni!C24)</f>
        <v>827</v>
      </c>
      <c r="K24" s="47" t="s">
        <v>31</v>
      </c>
      <c r="L24" s="48" t="s">
        <v>31</v>
      </c>
    </row>
    <row r="25" spans="2:13" x14ac:dyDescent="0.25">
      <c r="I25" s="26" t="s">
        <v>22</v>
      </c>
      <c r="J25" s="27">
        <f>SUM(bezrobotni!C25)</f>
        <v>3203</v>
      </c>
      <c r="K25" s="47" t="s">
        <v>31</v>
      </c>
      <c r="L25" s="48" t="s">
        <v>31</v>
      </c>
    </row>
    <row r="26" spans="2:13" x14ac:dyDescent="0.25">
      <c r="I26" s="26" t="s">
        <v>23</v>
      </c>
      <c r="J26" s="27">
        <f>SUM(bezrobotni!C26)</f>
        <v>6680</v>
      </c>
      <c r="K26" s="47" t="s">
        <v>31</v>
      </c>
      <c r="L26" s="48" t="s">
        <v>31</v>
      </c>
    </row>
    <row r="27" spans="2:13" x14ac:dyDescent="0.25">
      <c r="I27" s="26" t="s">
        <v>24</v>
      </c>
      <c r="J27" s="27">
        <f>SUM(bezrobotni!C27)</f>
        <v>1534</v>
      </c>
      <c r="K27" s="47" t="s">
        <v>31</v>
      </c>
      <c r="L27" s="48" t="s">
        <v>31</v>
      </c>
    </row>
    <row r="28" spans="2:13" x14ac:dyDescent="0.25">
      <c r="H28" s="44"/>
      <c r="I28" s="30" t="s">
        <v>25</v>
      </c>
      <c r="J28" s="31">
        <f>SUM(J3:J27)</f>
        <v>81670</v>
      </c>
      <c r="K28" s="31">
        <f>SUM(K3:K23)</f>
        <v>50410</v>
      </c>
      <c r="L28" s="49">
        <f>SUM(K28)/J28*100</f>
        <v>61.724011264846332</v>
      </c>
    </row>
  </sheetData>
  <printOptions horizontalCentered="1" verticalCentered="1"/>
  <pageMargins left="0" right="0" top="0" bottom="0" header="0" footer="0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5.140625" style="14" customWidth="1"/>
    <col min="3" max="3" width="19.140625" style="14" customWidth="1"/>
    <col min="4" max="5" width="19" style="14" customWidth="1"/>
    <col min="6" max="6" width="20" style="14" customWidth="1"/>
    <col min="7" max="7" width="18.42578125" style="14" customWidth="1"/>
    <col min="8" max="16384" width="9.140625" style="14"/>
  </cols>
  <sheetData>
    <row r="1" spans="2:8" x14ac:dyDescent="0.25">
      <c r="B1" s="20" t="s">
        <v>84</v>
      </c>
    </row>
    <row r="2" spans="2:8" ht="45" x14ac:dyDescent="0.25">
      <c r="B2" s="23" t="s">
        <v>27</v>
      </c>
      <c r="C2" s="24" t="s">
        <v>116</v>
      </c>
      <c r="D2" s="25" t="s">
        <v>100</v>
      </c>
      <c r="E2" s="24" t="s">
        <v>28</v>
      </c>
      <c r="F2" s="25" t="s">
        <v>115</v>
      </c>
      <c r="G2" s="24" t="s">
        <v>26</v>
      </c>
    </row>
    <row r="3" spans="2:8" x14ac:dyDescent="0.25">
      <c r="B3" s="26" t="s">
        <v>0</v>
      </c>
      <c r="C3" s="27">
        <v>686</v>
      </c>
      <c r="D3" s="28">
        <v>717</v>
      </c>
      <c r="E3" s="27">
        <f t="shared" ref="E3:E27" si="0">SUM(C3)-D3</f>
        <v>-31</v>
      </c>
      <c r="F3" s="28">
        <v>840</v>
      </c>
      <c r="G3" s="27">
        <f t="shared" ref="G3:G27" si="1">SUM(C3)-F3</f>
        <v>-154</v>
      </c>
      <c r="H3" s="44"/>
    </row>
    <row r="4" spans="2:8" x14ac:dyDescent="0.25">
      <c r="B4" s="26" t="s">
        <v>1</v>
      </c>
      <c r="C4" s="27">
        <v>2717</v>
      </c>
      <c r="D4" s="28">
        <v>2750</v>
      </c>
      <c r="E4" s="27">
        <f t="shared" si="0"/>
        <v>-33</v>
      </c>
      <c r="F4" s="28">
        <v>3180</v>
      </c>
      <c r="G4" s="27">
        <f t="shared" si="1"/>
        <v>-463</v>
      </c>
      <c r="H4" s="44"/>
    </row>
    <row r="5" spans="2:8" x14ac:dyDescent="0.25">
      <c r="B5" s="26" t="s">
        <v>2</v>
      </c>
      <c r="C5" s="27">
        <v>1931</v>
      </c>
      <c r="D5" s="28">
        <v>1969</v>
      </c>
      <c r="E5" s="27">
        <f t="shared" si="0"/>
        <v>-38</v>
      </c>
      <c r="F5" s="28">
        <v>2552</v>
      </c>
      <c r="G5" s="27">
        <f t="shared" si="1"/>
        <v>-621</v>
      </c>
      <c r="H5" s="44"/>
    </row>
    <row r="6" spans="2:8" x14ac:dyDescent="0.25">
      <c r="B6" s="26" t="s">
        <v>3</v>
      </c>
      <c r="C6" s="27">
        <v>4050</v>
      </c>
      <c r="D6" s="28">
        <v>4082</v>
      </c>
      <c r="E6" s="27">
        <f t="shared" si="0"/>
        <v>-32</v>
      </c>
      <c r="F6" s="28">
        <v>4515</v>
      </c>
      <c r="G6" s="27">
        <f t="shared" si="1"/>
        <v>-465</v>
      </c>
      <c r="H6" s="44"/>
    </row>
    <row r="7" spans="2:8" x14ac:dyDescent="0.25">
      <c r="B7" s="26" t="s">
        <v>4</v>
      </c>
      <c r="C7" s="27">
        <v>3199</v>
      </c>
      <c r="D7" s="28">
        <v>3244</v>
      </c>
      <c r="E7" s="27">
        <f t="shared" si="0"/>
        <v>-45</v>
      </c>
      <c r="F7" s="28">
        <v>3887</v>
      </c>
      <c r="G7" s="27">
        <f t="shared" si="1"/>
        <v>-688</v>
      </c>
      <c r="H7" s="44"/>
    </row>
    <row r="8" spans="2:8" x14ac:dyDescent="0.25">
      <c r="B8" s="26" t="s">
        <v>5</v>
      </c>
      <c r="C8" s="27">
        <v>1050</v>
      </c>
      <c r="D8" s="28">
        <v>1053</v>
      </c>
      <c r="E8" s="27">
        <f t="shared" si="0"/>
        <v>-3</v>
      </c>
      <c r="F8" s="28">
        <v>1322</v>
      </c>
      <c r="G8" s="27">
        <f t="shared" si="1"/>
        <v>-272</v>
      </c>
      <c r="H8" s="44"/>
    </row>
    <row r="9" spans="2:8" x14ac:dyDescent="0.25">
      <c r="B9" s="29" t="s">
        <v>6</v>
      </c>
      <c r="C9" s="27">
        <v>1019</v>
      </c>
      <c r="D9" s="28">
        <v>1061</v>
      </c>
      <c r="E9" s="27">
        <f t="shared" si="0"/>
        <v>-42</v>
      </c>
      <c r="F9" s="28">
        <v>1593</v>
      </c>
      <c r="G9" s="27">
        <f t="shared" si="1"/>
        <v>-574</v>
      </c>
      <c r="H9" s="44"/>
    </row>
    <row r="10" spans="2:8" x14ac:dyDescent="0.25">
      <c r="B10" s="26" t="s">
        <v>7</v>
      </c>
      <c r="C10" s="27">
        <v>1123</v>
      </c>
      <c r="D10" s="28">
        <v>1124</v>
      </c>
      <c r="E10" s="27">
        <f t="shared" si="0"/>
        <v>-1</v>
      </c>
      <c r="F10" s="28">
        <v>1184</v>
      </c>
      <c r="G10" s="27">
        <f t="shared" si="1"/>
        <v>-61</v>
      </c>
      <c r="H10" s="44"/>
    </row>
    <row r="11" spans="2:8" x14ac:dyDescent="0.25">
      <c r="B11" s="26" t="s">
        <v>8</v>
      </c>
      <c r="C11" s="27">
        <v>2161</v>
      </c>
      <c r="D11" s="28">
        <v>2173</v>
      </c>
      <c r="E11" s="27">
        <f t="shared" si="0"/>
        <v>-12</v>
      </c>
      <c r="F11" s="28">
        <v>2227</v>
      </c>
      <c r="G11" s="27">
        <f t="shared" si="1"/>
        <v>-66</v>
      </c>
      <c r="H11" s="44"/>
    </row>
    <row r="12" spans="2:8" x14ac:dyDescent="0.25">
      <c r="B12" s="26" t="s">
        <v>9</v>
      </c>
      <c r="C12" s="27">
        <v>1024</v>
      </c>
      <c r="D12" s="28">
        <v>1055</v>
      </c>
      <c r="E12" s="27">
        <f t="shared" si="0"/>
        <v>-31</v>
      </c>
      <c r="F12" s="28">
        <v>1254</v>
      </c>
      <c r="G12" s="27">
        <f t="shared" si="1"/>
        <v>-230</v>
      </c>
      <c r="H12" s="44"/>
    </row>
    <row r="13" spans="2:8" x14ac:dyDescent="0.25">
      <c r="B13" s="26" t="s">
        <v>10</v>
      </c>
      <c r="C13" s="27">
        <v>1865</v>
      </c>
      <c r="D13" s="28">
        <v>1899</v>
      </c>
      <c r="E13" s="27">
        <f t="shared" si="0"/>
        <v>-34</v>
      </c>
      <c r="F13" s="28">
        <v>2197</v>
      </c>
      <c r="G13" s="27">
        <f t="shared" si="1"/>
        <v>-332</v>
      </c>
      <c r="H13" s="44"/>
    </row>
    <row r="14" spans="2:8" x14ac:dyDescent="0.25">
      <c r="B14" s="26" t="s">
        <v>11</v>
      </c>
      <c r="C14" s="27">
        <v>1628</v>
      </c>
      <c r="D14" s="28">
        <v>1682</v>
      </c>
      <c r="E14" s="27">
        <f t="shared" si="0"/>
        <v>-54</v>
      </c>
      <c r="F14" s="28">
        <v>2183</v>
      </c>
      <c r="G14" s="27">
        <f t="shared" si="1"/>
        <v>-555</v>
      </c>
      <c r="H14" s="44"/>
    </row>
    <row r="15" spans="2:8" x14ac:dyDescent="0.25">
      <c r="B15" s="26" t="s">
        <v>12</v>
      </c>
      <c r="C15" s="27">
        <v>2191</v>
      </c>
      <c r="D15" s="28">
        <v>2206</v>
      </c>
      <c r="E15" s="27">
        <f t="shared" si="0"/>
        <v>-15</v>
      </c>
      <c r="F15" s="28">
        <v>2367</v>
      </c>
      <c r="G15" s="27">
        <f t="shared" si="1"/>
        <v>-176</v>
      </c>
      <c r="H15" s="44"/>
    </row>
    <row r="16" spans="2:8" x14ac:dyDescent="0.25">
      <c r="B16" s="26" t="s">
        <v>13</v>
      </c>
      <c r="C16" s="27">
        <v>2253</v>
      </c>
      <c r="D16" s="28">
        <v>2352</v>
      </c>
      <c r="E16" s="27">
        <f t="shared" si="0"/>
        <v>-99</v>
      </c>
      <c r="F16" s="28">
        <v>2564</v>
      </c>
      <c r="G16" s="27">
        <f t="shared" si="1"/>
        <v>-311</v>
      </c>
      <c r="H16" s="44"/>
    </row>
    <row r="17" spans="2:8" x14ac:dyDescent="0.25">
      <c r="B17" s="26" t="s">
        <v>14</v>
      </c>
      <c r="C17" s="27">
        <v>2432</v>
      </c>
      <c r="D17" s="28">
        <v>2450</v>
      </c>
      <c r="E17" s="27">
        <f t="shared" si="0"/>
        <v>-18</v>
      </c>
      <c r="F17" s="28">
        <v>2882</v>
      </c>
      <c r="G17" s="27">
        <f t="shared" si="1"/>
        <v>-450</v>
      </c>
      <c r="H17" s="44"/>
    </row>
    <row r="18" spans="2:8" x14ac:dyDescent="0.25">
      <c r="B18" s="26" t="s">
        <v>15</v>
      </c>
      <c r="C18" s="27">
        <v>1930</v>
      </c>
      <c r="D18" s="28">
        <v>1950</v>
      </c>
      <c r="E18" s="27">
        <f t="shared" si="0"/>
        <v>-20</v>
      </c>
      <c r="F18" s="28">
        <v>1911</v>
      </c>
      <c r="G18" s="27">
        <f t="shared" si="1"/>
        <v>19</v>
      </c>
      <c r="H18" s="44"/>
    </row>
    <row r="19" spans="2:8" x14ac:dyDescent="0.25">
      <c r="B19" s="26" t="s">
        <v>16</v>
      </c>
      <c r="C19" s="27">
        <v>3766</v>
      </c>
      <c r="D19" s="28">
        <v>3816</v>
      </c>
      <c r="E19" s="27">
        <f t="shared" si="0"/>
        <v>-50</v>
      </c>
      <c r="F19" s="28">
        <v>4256</v>
      </c>
      <c r="G19" s="27">
        <f t="shared" si="1"/>
        <v>-490</v>
      </c>
      <c r="H19" s="44"/>
    </row>
    <row r="20" spans="2:8" x14ac:dyDescent="0.25">
      <c r="B20" s="26" t="s">
        <v>17</v>
      </c>
      <c r="C20" s="27">
        <v>1488</v>
      </c>
      <c r="D20" s="28">
        <v>1487</v>
      </c>
      <c r="E20" s="27">
        <f t="shared" si="0"/>
        <v>1</v>
      </c>
      <c r="F20" s="28">
        <v>1653</v>
      </c>
      <c r="G20" s="27">
        <f t="shared" si="1"/>
        <v>-165</v>
      </c>
      <c r="H20" s="44"/>
    </row>
    <row r="21" spans="2:8" x14ac:dyDescent="0.25">
      <c r="B21" s="26" t="s">
        <v>18</v>
      </c>
      <c r="C21" s="27">
        <v>1093</v>
      </c>
      <c r="D21" s="28">
        <v>1120</v>
      </c>
      <c r="E21" s="27">
        <f t="shared" si="0"/>
        <v>-27</v>
      </c>
      <c r="F21" s="28">
        <v>1216</v>
      </c>
      <c r="G21" s="27">
        <f t="shared" si="1"/>
        <v>-123</v>
      </c>
      <c r="H21" s="44"/>
    </row>
    <row r="22" spans="2:8" x14ac:dyDescent="0.25">
      <c r="B22" s="26" t="s">
        <v>19</v>
      </c>
      <c r="C22" s="27">
        <v>2309</v>
      </c>
      <c r="D22" s="28">
        <v>2344</v>
      </c>
      <c r="E22" s="27">
        <f t="shared" si="0"/>
        <v>-35</v>
      </c>
      <c r="F22" s="28">
        <v>2531</v>
      </c>
      <c r="G22" s="27">
        <f t="shared" si="1"/>
        <v>-222</v>
      </c>
      <c r="H22" s="44"/>
    </row>
    <row r="23" spans="2:8" x14ac:dyDescent="0.25">
      <c r="B23" s="26" t="s">
        <v>20</v>
      </c>
      <c r="C23" s="27">
        <v>764</v>
      </c>
      <c r="D23" s="28">
        <v>803</v>
      </c>
      <c r="E23" s="27">
        <f t="shared" si="0"/>
        <v>-39</v>
      </c>
      <c r="F23" s="28">
        <v>1085</v>
      </c>
      <c r="G23" s="27">
        <f t="shared" si="1"/>
        <v>-321</v>
      </c>
      <c r="H23" s="44"/>
    </row>
    <row r="24" spans="2:8" x14ac:dyDescent="0.25">
      <c r="B24" s="26" t="s">
        <v>21</v>
      </c>
      <c r="C24" s="27">
        <v>396</v>
      </c>
      <c r="D24" s="28">
        <v>425</v>
      </c>
      <c r="E24" s="27">
        <f t="shared" si="0"/>
        <v>-29</v>
      </c>
      <c r="F24" s="28">
        <v>639</v>
      </c>
      <c r="G24" s="27">
        <f t="shared" si="1"/>
        <v>-243</v>
      </c>
      <c r="H24" s="44"/>
    </row>
    <row r="25" spans="2:8" x14ac:dyDescent="0.25">
      <c r="B25" s="26" t="s">
        <v>22</v>
      </c>
      <c r="C25" s="50">
        <v>2179</v>
      </c>
      <c r="D25" s="28">
        <v>2223</v>
      </c>
      <c r="E25" s="50">
        <f t="shared" si="0"/>
        <v>-44</v>
      </c>
      <c r="F25" s="28">
        <v>2560</v>
      </c>
      <c r="G25" s="27">
        <f t="shared" si="1"/>
        <v>-381</v>
      </c>
      <c r="H25" s="44"/>
    </row>
    <row r="26" spans="2:8" x14ac:dyDescent="0.25">
      <c r="B26" s="26" t="s">
        <v>23</v>
      </c>
      <c r="C26" s="50">
        <v>4272</v>
      </c>
      <c r="D26" s="28">
        <v>4318</v>
      </c>
      <c r="E26" s="50">
        <f t="shared" si="0"/>
        <v>-46</v>
      </c>
      <c r="F26" s="28">
        <v>4723</v>
      </c>
      <c r="G26" s="27">
        <f t="shared" si="1"/>
        <v>-451</v>
      </c>
      <c r="H26" s="44"/>
    </row>
    <row r="27" spans="2:8" x14ac:dyDescent="0.25">
      <c r="B27" s="26" t="s">
        <v>24</v>
      </c>
      <c r="C27" s="50">
        <v>814</v>
      </c>
      <c r="D27" s="28">
        <v>862</v>
      </c>
      <c r="E27" s="50">
        <f t="shared" si="0"/>
        <v>-48</v>
      </c>
      <c r="F27" s="28">
        <v>1040</v>
      </c>
      <c r="G27" s="27">
        <f t="shared" si="1"/>
        <v>-226</v>
      </c>
      <c r="H27" s="44"/>
    </row>
    <row r="28" spans="2:8" x14ac:dyDescent="0.25">
      <c r="B28" s="30" t="s">
        <v>25</v>
      </c>
      <c r="C28" s="31">
        <f>SUM(C3:C27)</f>
        <v>48340</v>
      </c>
      <c r="D28" s="32">
        <f>SUM(D3:D27)</f>
        <v>49165</v>
      </c>
      <c r="E28" s="31">
        <f>SUM(E3:E27)</f>
        <v>-825</v>
      </c>
      <c r="F28" s="32">
        <f>SUM(F3:F27)</f>
        <v>56361</v>
      </c>
      <c r="G28" s="31">
        <f>SUM(G3:G27)</f>
        <v>-8021</v>
      </c>
      <c r="H28" s="44"/>
    </row>
    <row r="29" spans="2:8" x14ac:dyDescent="0.25">
      <c r="B29" s="8" t="s">
        <v>92</v>
      </c>
      <c r="E29" s="33"/>
      <c r="F29" s="44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3.28515625" style="2" customWidth="1"/>
    <col min="2" max="2" width="24.85546875" style="2" customWidth="1"/>
    <col min="3" max="3" width="15" style="2" customWidth="1"/>
    <col min="4" max="4" width="15.28515625" style="2" customWidth="1"/>
    <col min="5" max="5" width="16" style="2" customWidth="1"/>
    <col min="6" max="6" width="15" style="2" customWidth="1"/>
    <col min="7" max="7" width="17" style="2" customWidth="1"/>
    <col min="8" max="16384" width="9.140625" style="2"/>
  </cols>
  <sheetData>
    <row r="1" spans="2:8" x14ac:dyDescent="0.25">
      <c r="B1" s="22" t="s">
        <v>93</v>
      </c>
      <c r="C1" s="1"/>
      <c r="D1" s="1"/>
      <c r="E1" s="1"/>
      <c r="F1" s="1"/>
      <c r="G1" s="1"/>
    </row>
    <row r="2" spans="2:8" ht="57" x14ac:dyDescent="0.25">
      <c r="B2" s="9" t="s">
        <v>27</v>
      </c>
      <c r="C2" s="10" t="s">
        <v>118</v>
      </c>
      <c r="D2" s="11" t="s">
        <v>101</v>
      </c>
      <c r="E2" s="10" t="s">
        <v>28</v>
      </c>
      <c r="F2" s="11" t="s">
        <v>117</v>
      </c>
      <c r="G2" s="10" t="s">
        <v>26</v>
      </c>
    </row>
    <row r="3" spans="2:8" x14ac:dyDescent="0.25">
      <c r="B3" s="5" t="s">
        <v>0</v>
      </c>
      <c r="C3" s="7">
        <v>315</v>
      </c>
      <c r="D3" s="12">
        <v>326</v>
      </c>
      <c r="E3" s="7">
        <f t="shared" ref="E3:E27" si="0">SUM(C3)-D3</f>
        <v>-11</v>
      </c>
      <c r="F3" s="12">
        <v>399</v>
      </c>
      <c r="G3" s="7">
        <f t="shared" ref="G3:G27" si="1">SUM(C3)-F3</f>
        <v>-84</v>
      </c>
      <c r="H3" s="3"/>
    </row>
    <row r="4" spans="2:8" x14ac:dyDescent="0.25">
      <c r="B4" s="5" t="s">
        <v>1</v>
      </c>
      <c r="C4" s="7">
        <v>1113</v>
      </c>
      <c r="D4" s="12">
        <v>1098</v>
      </c>
      <c r="E4" s="7">
        <f t="shared" si="0"/>
        <v>15</v>
      </c>
      <c r="F4" s="12">
        <v>1294</v>
      </c>
      <c r="G4" s="7">
        <f t="shared" si="1"/>
        <v>-181</v>
      </c>
      <c r="H4" s="3"/>
    </row>
    <row r="5" spans="2:8" x14ac:dyDescent="0.25">
      <c r="B5" s="5" t="s">
        <v>2</v>
      </c>
      <c r="C5" s="7">
        <v>1093</v>
      </c>
      <c r="D5" s="12">
        <v>1130</v>
      </c>
      <c r="E5" s="7">
        <f t="shared" si="0"/>
        <v>-37</v>
      </c>
      <c r="F5" s="12">
        <v>1423</v>
      </c>
      <c r="G5" s="7">
        <f t="shared" si="1"/>
        <v>-330</v>
      </c>
      <c r="H5" s="3"/>
    </row>
    <row r="6" spans="2:8" x14ac:dyDescent="0.25">
      <c r="B6" s="5" t="s">
        <v>3</v>
      </c>
      <c r="C6" s="7">
        <v>1836</v>
      </c>
      <c r="D6" s="12">
        <v>1778</v>
      </c>
      <c r="E6" s="7">
        <f t="shared" si="0"/>
        <v>58</v>
      </c>
      <c r="F6" s="12">
        <v>1967</v>
      </c>
      <c r="G6" s="7">
        <f t="shared" si="1"/>
        <v>-131</v>
      </c>
      <c r="H6" s="3"/>
    </row>
    <row r="7" spans="2:8" x14ac:dyDescent="0.25">
      <c r="B7" s="5" t="s">
        <v>4</v>
      </c>
      <c r="C7" s="7">
        <v>1182</v>
      </c>
      <c r="D7" s="12">
        <v>1206</v>
      </c>
      <c r="E7" s="7">
        <f t="shared" si="0"/>
        <v>-24</v>
      </c>
      <c r="F7" s="12">
        <v>1513</v>
      </c>
      <c r="G7" s="7">
        <f t="shared" si="1"/>
        <v>-331</v>
      </c>
      <c r="H7" s="3"/>
    </row>
    <row r="8" spans="2:8" x14ac:dyDescent="0.25">
      <c r="B8" s="5" t="s">
        <v>5</v>
      </c>
      <c r="C8" s="7">
        <v>557</v>
      </c>
      <c r="D8" s="12">
        <v>549</v>
      </c>
      <c r="E8" s="7">
        <f t="shared" si="0"/>
        <v>8</v>
      </c>
      <c r="F8" s="12">
        <v>684</v>
      </c>
      <c r="G8" s="7">
        <f t="shared" si="1"/>
        <v>-127</v>
      </c>
      <c r="H8" s="3"/>
    </row>
    <row r="9" spans="2:8" x14ac:dyDescent="0.25">
      <c r="B9" s="6" t="s">
        <v>6</v>
      </c>
      <c r="C9" s="7">
        <v>576</v>
      </c>
      <c r="D9" s="12">
        <v>570</v>
      </c>
      <c r="E9" s="7">
        <f t="shared" si="0"/>
        <v>6</v>
      </c>
      <c r="F9" s="12">
        <v>825</v>
      </c>
      <c r="G9" s="7">
        <f t="shared" si="1"/>
        <v>-249</v>
      </c>
      <c r="H9" s="3"/>
    </row>
    <row r="10" spans="2:8" x14ac:dyDescent="0.25">
      <c r="B10" s="5" t="s">
        <v>7</v>
      </c>
      <c r="C10" s="7">
        <v>498</v>
      </c>
      <c r="D10" s="12">
        <v>470</v>
      </c>
      <c r="E10" s="7">
        <f t="shared" si="0"/>
        <v>28</v>
      </c>
      <c r="F10" s="12">
        <v>507</v>
      </c>
      <c r="G10" s="7">
        <f t="shared" si="1"/>
        <v>-9</v>
      </c>
      <c r="H10" s="3"/>
    </row>
    <row r="11" spans="2:8" x14ac:dyDescent="0.25">
      <c r="B11" s="5" t="s">
        <v>8</v>
      </c>
      <c r="C11" s="7">
        <v>1220</v>
      </c>
      <c r="D11" s="12">
        <v>1186</v>
      </c>
      <c r="E11" s="7">
        <f t="shared" si="0"/>
        <v>34</v>
      </c>
      <c r="F11" s="12">
        <v>1302</v>
      </c>
      <c r="G11" s="7">
        <f t="shared" si="1"/>
        <v>-82</v>
      </c>
      <c r="H11" s="3"/>
    </row>
    <row r="12" spans="2:8" x14ac:dyDescent="0.25">
      <c r="B12" s="5" t="s">
        <v>9</v>
      </c>
      <c r="C12" s="7">
        <v>584</v>
      </c>
      <c r="D12" s="12">
        <v>599</v>
      </c>
      <c r="E12" s="7">
        <f t="shared" si="0"/>
        <v>-15</v>
      </c>
      <c r="F12" s="12">
        <v>744</v>
      </c>
      <c r="G12" s="7">
        <f t="shared" si="1"/>
        <v>-160</v>
      </c>
      <c r="H12" s="3"/>
    </row>
    <row r="13" spans="2:8" x14ac:dyDescent="0.25">
      <c r="B13" s="5" t="s">
        <v>10</v>
      </c>
      <c r="C13" s="7">
        <v>982</v>
      </c>
      <c r="D13" s="12">
        <v>901</v>
      </c>
      <c r="E13" s="7">
        <f t="shared" si="0"/>
        <v>81</v>
      </c>
      <c r="F13" s="12">
        <v>1058</v>
      </c>
      <c r="G13" s="7">
        <f t="shared" si="1"/>
        <v>-76</v>
      </c>
      <c r="H13" s="3"/>
    </row>
    <row r="14" spans="2:8" x14ac:dyDescent="0.25">
      <c r="B14" s="5" t="s">
        <v>11</v>
      </c>
      <c r="C14" s="7">
        <v>926</v>
      </c>
      <c r="D14" s="12">
        <v>898</v>
      </c>
      <c r="E14" s="7">
        <f t="shared" si="0"/>
        <v>28</v>
      </c>
      <c r="F14" s="12">
        <v>1125</v>
      </c>
      <c r="G14" s="7">
        <f t="shared" si="1"/>
        <v>-199</v>
      </c>
      <c r="H14" s="3"/>
    </row>
    <row r="15" spans="2:8" x14ac:dyDescent="0.25">
      <c r="B15" s="5" t="s">
        <v>12</v>
      </c>
      <c r="C15" s="7">
        <v>1195</v>
      </c>
      <c r="D15" s="12">
        <v>1157</v>
      </c>
      <c r="E15" s="7">
        <f t="shared" si="0"/>
        <v>38</v>
      </c>
      <c r="F15" s="12">
        <v>1321</v>
      </c>
      <c r="G15" s="7">
        <f t="shared" si="1"/>
        <v>-126</v>
      </c>
      <c r="H15" s="3"/>
    </row>
    <row r="16" spans="2:8" x14ac:dyDescent="0.25">
      <c r="B16" s="5" t="s">
        <v>13</v>
      </c>
      <c r="C16" s="7">
        <v>1130</v>
      </c>
      <c r="D16" s="12">
        <v>1210</v>
      </c>
      <c r="E16" s="7">
        <f t="shared" si="0"/>
        <v>-80</v>
      </c>
      <c r="F16" s="12">
        <v>1311</v>
      </c>
      <c r="G16" s="7">
        <f t="shared" si="1"/>
        <v>-181</v>
      </c>
      <c r="H16" s="3"/>
    </row>
    <row r="17" spans="2:8" x14ac:dyDescent="0.25">
      <c r="B17" s="5" t="s">
        <v>14</v>
      </c>
      <c r="C17" s="7">
        <v>1197</v>
      </c>
      <c r="D17" s="12">
        <v>1170</v>
      </c>
      <c r="E17" s="7">
        <f t="shared" si="0"/>
        <v>27</v>
      </c>
      <c r="F17" s="12">
        <v>1380</v>
      </c>
      <c r="G17" s="7">
        <f t="shared" si="1"/>
        <v>-183</v>
      </c>
      <c r="H17" s="3"/>
    </row>
    <row r="18" spans="2:8" x14ac:dyDescent="0.25">
      <c r="B18" s="5" t="s">
        <v>15</v>
      </c>
      <c r="C18" s="7">
        <v>1145</v>
      </c>
      <c r="D18" s="12">
        <v>1108</v>
      </c>
      <c r="E18" s="7">
        <f t="shared" si="0"/>
        <v>37</v>
      </c>
      <c r="F18" s="12">
        <v>1218</v>
      </c>
      <c r="G18" s="7">
        <f t="shared" si="1"/>
        <v>-73</v>
      </c>
      <c r="H18" s="3"/>
    </row>
    <row r="19" spans="2:8" x14ac:dyDescent="0.25">
      <c r="B19" s="5" t="s">
        <v>16</v>
      </c>
      <c r="C19" s="7">
        <v>1983</v>
      </c>
      <c r="D19" s="12">
        <v>1978</v>
      </c>
      <c r="E19" s="7">
        <f t="shared" si="0"/>
        <v>5</v>
      </c>
      <c r="F19" s="12">
        <v>2301</v>
      </c>
      <c r="G19" s="7">
        <f t="shared" si="1"/>
        <v>-318</v>
      </c>
      <c r="H19" s="3"/>
    </row>
    <row r="20" spans="2:8" x14ac:dyDescent="0.25">
      <c r="B20" s="5" t="s">
        <v>17</v>
      </c>
      <c r="C20" s="7">
        <v>819</v>
      </c>
      <c r="D20" s="12">
        <v>781</v>
      </c>
      <c r="E20" s="7">
        <f t="shared" si="0"/>
        <v>38</v>
      </c>
      <c r="F20" s="12">
        <v>945</v>
      </c>
      <c r="G20" s="7">
        <f t="shared" si="1"/>
        <v>-126</v>
      </c>
      <c r="H20" s="3"/>
    </row>
    <row r="21" spans="2:8" x14ac:dyDescent="0.25">
      <c r="B21" s="5" t="s">
        <v>18</v>
      </c>
      <c r="C21" s="7">
        <v>605</v>
      </c>
      <c r="D21" s="12">
        <v>604</v>
      </c>
      <c r="E21" s="7">
        <f t="shared" si="0"/>
        <v>1</v>
      </c>
      <c r="F21" s="12">
        <v>724</v>
      </c>
      <c r="G21" s="7">
        <f t="shared" si="1"/>
        <v>-119</v>
      </c>
      <c r="H21" s="3"/>
    </row>
    <row r="22" spans="2:8" x14ac:dyDescent="0.25">
      <c r="B22" s="5" t="s">
        <v>19</v>
      </c>
      <c r="C22" s="7">
        <v>1088</v>
      </c>
      <c r="D22" s="12">
        <v>1072</v>
      </c>
      <c r="E22" s="7">
        <f t="shared" si="0"/>
        <v>16</v>
      </c>
      <c r="F22" s="12">
        <v>1118</v>
      </c>
      <c r="G22" s="7">
        <f t="shared" si="1"/>
        <v>-30</v>
      </c>
      <c r="H22" s="3"/>
    </row>
    <row r="23" spans="2:8" x14ac:dyDescent="0.25">
      <c r="B23" s="5" t="s">
        <v>20</v>
      </c>
      <c r="C23" s="7">
        <v>453</v>
      </c>
      <c r="D23" s="12">
        <v>431</v>
      </c>
      <c r="E23" s="7">
        <f t="shared" si="0"/>
        <v>22</v>
      </c>
      <c r="F23" s="12">
        <v>587</v>
      </c>
      <c r="G23" s="7">
        <f t="shared" si="1"/>
        <v>-134</v>
      </c>
      <c r="H23" s="3"/>
    </row>
    <row r="24" spans="2:8" x14ac:dyDescent="0.25">
      <c r="B24" s="5" t="s">
        <v>21</v>
      </c>
      <c r="C24" s="7">
        <v>168</v>
      </c>
      <c r="D24" s="12">
        <v>140</v>
      </c>
      <c r="E24" s="7">
        <f t="shared" si="0"/>
        <v>28</v>
      </c>
      <c r="F24" s="12">
        <v>246</v>
      </c>
      <c r="G24" s="7">
        <f t="shared" si="1"/>
        <v>-78</v>
      </c>
      <c r="H24" s="3"/>
    </row>
    <row r="25" spans="2:8" x14ac:dyDescent="0.25">
      <c r="B25" s="5" t="s">
        <v>22</v>
      </c>
      <c r="C25" s="7">
        <v>663</v>
      </c>
      <c r="D25" s="12">
        <v>701</v>
      </c>
      <c r="E25" s="7">
        <f t="shared" si="0"/>
        <v>-38</v>
      </c>
      <c r="F25" s="12">
        <v>826</v>
      </c>
      <c r="G25" s="7">
        <f t="shared" si="1"/>
        <v>-163</v>
      </c>
      <c r="H25" s="3"/>
    </row>
    <row r="26" spans="2:8" x14ac:dyDescent="0.25">
      <c r="B26" s="5" t="s">
        <v>23</v>
      </c>
      <c r="C26" s="7">
        <v>1463</v>
      </c>
      <c r="D26" s="12">
        <v>1476</v>
      </c>
      <c r="E26" s="7">
        <f t="shared" si="0"/>
        <v>-13</v>
      </c>
      <c r="F26" s="12">
        <v>1717</v>
      </c>
      <c r="G26" s="7">
        <f t="shared" si="1"/>
        <v>-254</v>
      </c>
      <c r="H26" s="3"/>
    </row>
    <row r="27" spans="2:8" x14ac:dyDescent="0.25">
      <c r="B27" s="5" t="s">
        <v>24</v>
      </c>
      <c r="C27" s="7">
        <v>339</v>
      </c>
      <c r="D27" s="12">
        <v>307</v>
      </c>
      <c r="E27" s="7">
        <f t="shared" si="0"/>
        <v>32</v>
      </c>
      <c r="F27" s="12">
        <v>343</v>
      </c>
      <c r="G27" s="7">
        <f t="shared" si="1"/>
        <v>-4</v>
      </c>
      <c r="H27" s="3"/>
    </row>
    <row r="28" spans="2:8" x14ac:dyDescent="0.25">
      <c r="B28" s="21" t="s">
        <v>25</v>
      </c>
      <c r="C28" s="51">
        <f>SUM(C3:C27)</f>
        <v>23130</v>
      </c>
      <c r="D28" s="43">
        <f>SUM(D3:D27)</f>
        <v>22846</v>
      </c>
      <c r="E28" s="51">
        <f>SUM(E3:E27)</f>
        <v>284</v>
      </c>
      <c r="F28" s="43">
        <f>SUM(F3:F27)</f>
        <v>26878</v>
      </c>
      <c r="G28" s="51">
        <f>SUM(G3:G27)</f>
        <v>-3748</v>
      </c>
      <c r="H28" s="3"/>
    </row>
    <row r="29" spans="2:8" x14ac:dyDescent="0.25">
      <c r="E29" s="4"/>
      <c r="F29" s="4"/>
      <c r="G29" s="3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20" zoomScaleNormal="120" workbookViewId="0">
      <selection activeCell="B1" sqref="B1"/>
    </sheetView>
  </sheetViews>
  <sheetFormatPr defaultRowHeight="15" x14ac:dyDescent="0.25"/>
  <cols>
    <col min="1" max="1" width="2.28515625" style="14" customWidth="1"/>
    <col min="2" max="2" width="25.140625" style="14" customWidth="1"/>
    <col min="3" max="3" width="13.42578125" style="14" customWidth="1"/>
    <col min="4" max="4" width="12.85546875" style="14" customWidth="1"/>
    <col min="5" max="5" width="16.42578125" style="14" customWidth="1"/>
    <col min="6" max="6" width="13.42578125" style="14" customWidth="1"/>
    <col min="7" max="7" width="16" style="14" customWidth="1"/>
    <col min="8" max="16384" width="9.140625" style="14"/>
  </cols>
  <sheetData>
    <row r="1" spans="2:8" x14ac:dyDescent="0.25">
      <c r="B1" s="20" t="s">
        <v>94</v>
      </c>
    </row>
    <row r="2" spans="2:8" ht="60" x14ac:dyDescent="0.25">
      <c r="B2" s="23" t="s">
        <v>27</v>
      </c>
      <c r="C2" s="24" t="s">
        <v>120</v>
      </c>
      <c r="D2" s="25" t="s">
        <v>102</v>
      </c>
      <c r="E2" s="24" t="s">
        <v>28</v>
      </c>
      <c r="F2" s="25" t="s">
        <v>119</v>
      </c>
      <c r="G2" s="24" t="s">
        <v>26</v>
      </c>
    </row>
    <row r="3" spans="2:8" x14ac:dyDescent="0.25">
      <c r="B3" s="26" t="s">
        <v>0</v>
      </c>
      <c r="C3" s="52">
        <v>255</v>
      </c>
      <c r="D3" s="28">
        <v>267</v>
      </c>
      <c r="E3" s="52">
        <f t="shared" ref="E3:E27" si="0">SUM(C3)-D3</f>
        <v>-12</v>
      </c>
      <c r="F3" s="28">
        <v>326</v>
      </c>
      <c r="G3" s="52">
        <f t="shared" ref="G3:G27" si="1">SUM(C3)-F3</f>
        <v>-71</v>
      </c>
      <c r="H3" s="44"/>
    </row>
    <row r="4" spans="2:8" x14ac:dyDescent="0.25">
      <c r="B4" s="26" t="s">
        <v>1</v>
      </c>
      <c r="C4" s="52">
        <v>1051</v>
      </c>
      <c r="D4" s="28">
        <v>1061</v>
      </c>
      <c r="E4" s="52">
        <f t="shared" si="0"/>
        <v>-10</v>
      </c>
      <c r="F4" s="28">
        <v>1233</v>
      </c>
      <c r="G4" s="52">
        <f t="shared" si="1"/>
        <v>-182</v>
      </c>
      <c r="H4" s="44"/>
    </row>
    <row r="5" spans="2:8" x14ac:dyDescent="0.25">
      <c r="B5" s="26" t="s">
        <v>2</v>
      </c>
      <c r="C5" s="52">
        <v>863</v>
      </c>
      <c r="D5" s="28">
        <v>882</v>
      </c>
      <c r="E5" s="52">
        <f t="shared" si="0"/>
        <v>-19</v>
      </c>
      <c r="F5" s="28">
        <v>1058</v>
      </c>
      <c r="G5" s="52">
        <f t="shared" si="1"/>
        <v>-195</v>
      </c>
      <c r="H5" s="44"/>
    </row>
    <row r="6" spans="2:8" x14ac:dyDescent="0.25">
      <c r="B6" s="26" t="s">
        <v>3</v>
      </c>
      <c r="C6" s="52">
        <v>1482</v>
      </c>
      <c r="D6" s="28">
        <v>1482</v>
      </c>
      <c r="E6" s="52">
        <f t="shared" si="0"/>
        <v>0</v>
      </c>
      <c r="F6" s="28">
        <v>1679</v>
      </c>
      <c r="G6" s="52">
        <f t="shared" si="1"/>
        <v>-197</v>
      </c>
      <c r="H6" s="44"/>
    </row>
    <row r="7" spans="2:8" x14ac:dyDescent="0.25">
      <c r="B7" s="26" t="s">
        <v>4</v>
      </c>
      <c r="C7" s="52">
        <v>1270</v>
      </c>
      <c r="D7" s="28">
        <v>1244</v>
      </c>
      <c r="E7" s="52">
        <f t="shared" si="0"/>
        <v>26</v>
      </c>
      <c r="F7" s="28">
        <v>1319</v>
      </c>
      <c r="G7" s="52">
        <f t="shared" si="1"/>
        <v>-49</v>
      </c>
      <c r="H7" s="44"/>
    </row>
    <row r="8" spans="2:8" x14ac:dyDescent="0.25">
      <c r="B8" s="26" t="s">
        <v>5</v>
      </c>
      <c r="C8" s="52">
        <v>536</v>
      </c>
      <c r="D8" s="28">
        <v>543</v>
      </c>
      <c r="E8" s="52">
        <f t="shared" si="0"/>
        <v>-7</v>
      </c>
      <c r="F8" s="28">
        <v>629</v>
      </c>
      <c r="G8" s="52">
        <f t="shared" si="1"/>
        <v>-93</v>
      </c>
      <c r="H8" s="44"/>
    </row>
    <row r="9" spans="2:8" x14ac:dyDescent="0.25">
      <c r="B9" s="29" t="s">
        <v>6</v>
      </c>
      <c r="C9" s="52">
        <v>623</v>
      </c>
      <c r="D9" s="28">
        <v>657</v>
      </c>
      <c r="E9" s="52">
        <f t="shared" si="0"/>
        <v>-34</v>
      </c>
      <c r="F9" s="28">
        <v>842</v>
      </c>
      <c r="G9" s="52">
        <f t="shared" si="1"/>
        <v>-219</v>
      </c>
      <c r="H9" s="44"/>
    </row>
    <row r="10" spans="2:8" x14ac:dyDescent="0.25">
      <c r="B10" s="26" t="s">
        <v>7</v>
      </c>
      <c r="C10" s="52">
        <v>409</v>
      </c>
      <c r="D10" s="28">
        <v>413</v>
      </c>
      <c r="E10" s="52">
        <f t="shared" si="0"/>
        <v>-4</v>
      </c>
      <c r="F10" s="28">
        <v>458</v>
      </c>
      <c r="G10" s="52">
        <f t="shared" si="1"/>
        <v>-49</v>
      </c>
      <c r="H10" s="44"/>
    </row>
    <row r="11" spans="2:8" x14ac:dyDescent="0.25">
      <c r="B11" s="26" t="s">
        <v>8</v>
      </c>
      <c r="C11" s="52">
        <v>818</v>
      </c>
      <c r="D11" s="28">
        <v>816</v>
      </c>
      <c r="E11" s="52">
        <f t="shared" si="0"/>
        <v>2</v>
      </c>
      <c r="F11" s="28">
        <v>816</v>
      </c>
      <c r="G11" s="52">
        <f t="shared" si="1"/>
        <v>2</v>
      </c>
      <c r="H11" s="44"/>
    </row>
    <row r="12" spans="2:8" x14ac:dyDescent="0.25">
      <c r="B12" s="26" t="s">
        <v>9</v>
      </c>
      <c r="C12" s="52">
        <v>517</v>
      </c>
      <c r="D12" s="28">
        <v>539</v>
      </c>
      <c r="E12" s="52">
        <f t="shared" si="0"/>
        <v>-22</v>
      </c>
      <c r="F12" s="28">
        <v>609</v>
      </c>
      <c r="G12" s="52">
        <f t="shared" si="1"/>
        <v>-92</v>
      </c>
      <c r="H12" s="44"/>
    </row>
    <row r="13" spans="2:8" x14ac:dyDescent="0.25">
      <c r="B13" s="26" t="s">
        <v>10</v>
      </c>
      <c r="C13" s="52">
        <v>750</v>
      </c>
      <c r="D13" s="28">
        <v>767</v>
      </c>
      <c r="E13" s="52">
        <f t="shared" si="0"/>
        <v>-17</v>
      </c>
      <c r="F13" s="28">
        <v>907</v>
      </c>
      <c r="G13" s="52">
        <f t="shared" si="1"/>
        <v>-157</v>
      </c>
      <c r="H13" s="44"/>
    </row>
    <row r="14" spans="2:8" x14ac:dyDescent="0.25">
      <c r="B14" s="26" t="s">
        <v>11</v>
      </c>
      <c r="C14" s="52">
        <v>819</v>
      </c>
      <c r="D14" s="28">
        <v>843</v>
      </c>
      <c r="E14" s="52">
        <f t="shared" si="0"/>
        <v>-24</v>
      </c>
      <c r="F14" s="28">
        <v>1061</v>
      </c>
      <c r="G14" s="52">
        <f t="shared" si="1"/>
        <v>-242</v>
      </c>
      <c r="H14" s="44"/>
    </row>
    <row r="15" spans="2:8" x14ac:dyDescent="0.25">
      <c r="B15" s="26" t="s">
        <v>12</v>
      </c>
      <c r="C15" s="52">
        <v>886</v>
      </c>
      <c r="D15" s="28">
        <v>892</v>
      </c>
      <c r="E15" s="52">
        <f t="shared" si="0"/>
        <v>-6</v>
      </c>
      <c r="F15" s="28">
        <v>965</v>
      </c>
      <c r="G15" s="52">
        <f t="shared" si="1"/>
        <v>-79</v>
      </c>
      <c r="H15" s="44"/>
    </row>
    <row r="16" spans="2:8" x14ac:dyDescent="0.25">
      <c r="B16" s="26" t="s">
        <v>13</v>
      </c>
      <c r="C16" s="52">
        <v>786</v>
      </c>
      <c r="D16" s="28">
        <v>808</v>
      </c>
      <c r="E16" s="52">
        <f t="shared" si="0"/>
        <v>-22</v>
      </c>
      <c r="F16" s="28">
        <v>822</v>
      </c>
      <c r="G16" s="52">
        <f t="shared" si="1"/>
        <v>-36</v>
      </c>
      <c r="H16" s="44"/>
    </row>
    <row r="17" spans="2:8" x14ac:dyDescent="0.25">
      <c r="B17" s="26" t="s">
        <v>14</v>
      </c>
      <c r="C17" s="52">
        <v>757</v>
      </c>
      <c r="D17" s="28">
        <v>763</v>
      </c>
      <c r="E17" s="52">
        <f t="shared" si="0"/>
        <v>-6</v>
      </c>
      <c r="F17" s="28">
        <v>912</v>
      </c>
      <c r="G17" s="52">
        <f t="shared" si="1"/>
        <v>-155</v>
      </c>
      <c r="H17" s="44"/>
    </row>
    <row r="18" spans="2:8" x14ac:dyDescent="0.25">
      <c r="B18" s="26" t="s">
        <v>15</v>
      </c>
      <c r="C18" s="52">
        <v>642</v>
      </c>
      <c r="D18" s="28">
        <v>653</v>
      </c>
      <c r="E18" s="52">
        <f t="shared" si="0"/>
        <v>-11</v>
      </c>
      <c r="F18" s="28">
        <v>620</v>
      </c>
      <c r="G18" s="52">
        <f t="shared" si="1"/>
        <v>22</v>
      </c>
      <c r="H18" s="44"/>
    </row>
    <row r="19" spans="2:8" x14ac:dyDescent="0.25">
      <c r="B19" s="26" t="s">
        <v>16</v>
      </c>
      <c r="C19" s="52">
        <v>1356</v>
      </c>
      <c r="D19" s="28">
        <v>1343</v>
      </c>
      <c r="E19" s="52">
        <f t="shared" si="0"/>
        <v>13</v>
      </c>
      <c r="F19" s="28">
        <v>1540</v>
      </c>
      <c r="G19" s="52">
        <f t="shared" si="1"/>
        <v>-184</v>
      </c>
      <c r="H19" s="44"/>
    </row>
    <row r="20" spans="2:8" x14ac:dyDescent="0.25">
      <c r="B20" s="26" t="s">
        <v>17</v>
      </c>
      <c r="C20" s="52">
        <v>671</v>
      </c>
      <c r="D20" s="28">
        <v>690</v>
      </c>
      <c r="E20" s="52">
        <f t="shared" si="0"/>
        <v>-19</v>
      </c>
      <c r="F20" s="28">
        <v>839</v>
      </c>
      <c r="G20" s="52">
        <f t="shared" si="1"/>
        <v>-168</v>
      </c>
      <c r="H20" s="44"/>
    </row>
    <row r="21" spans="2:8" x14ac:dyDescent="0.25">
      <c r="B21" s="26" t="s">
        <v>18</v>
      </c>
      <c r="C21" s="52">
        <v>693</v>
      </c>
      <c r="D21" s="28">
        <v>695</v>
      </c>
      <c r="E21" s="52">
        <f t="shared" si="0"/>
        <v>-2</v>
      </c>
      <c r="F21" s="28">
        <v>789</v>
      </c>
      <c r="G21" s="52">
        <f t="shared" si="1"/>
        <v>-96</v>
      </c>
      <c r="H21" s="44"/>
    </row>
    <row r="22" spans="2:8" x14ac:dyDescent="0.25">
      <c r="B22" s="26" t="s">
        <v>19</v>
      </c>
      <c r="C22" s="52">
        <v>801</v>
      </c>
      <c r="D22" s="28">
        <v>817</v>
      </c>
      <c r="E22" s="52">
        <f t="shared" si="0"/>
        <v>-16</v>
      </c>
      <c r="F22" s="28">
        <v>885</v>
      </c>
      <c r="G22" s="52">
        <f t="shared" si="1"/>
        <v>-84</v>
      </c>
      <c r="H22" s="44"/>
    </row>
    <row r="23" spans="2:8" x14ac:dyDescent="0.25">
      <c r="B23" s="26" t="s">
        <v>20</v>
      </c>
      <c r="C23" s="52">
        <v>340</v>
      </c>
      <c r="D23" s="28">
        <v>360</v>
      </c>
      <c r="E23" s="52">
        <f t="shared" si="0"/>
        <v>-20</v>
      </c>
      <c r="F23" s="28">
        <v>459</v>
      </c>
      <c r="G23" s="52">
        <f t="shared" si="1"/>
        <v>-119</v>
      </c>
      <c r="H23" s="44"/>
    </row>
    <row r="24" spans="2:8" x14ac:dyDescent="0.25">
      <c r="B24" s="26" t="s">
        <v>21</v>
      </c>
      <c r="C24" s="52">
        <v>237</v>
      </c>
      <c r="D24" s="28">
        <v>256</v>
      </c>
      <c r="E24" s="52">
        <f t="shared" si="0"/>
        <v>-19</v>
      </c>
      <c r="F24" s="28">
        <v>348</v>
      </c>
      <c r="G24" s="52">
        <f t="shared" si="1"/>
        <v>-111</v>
      </c>
      <c r="H24" s="44"/>
    </row>
    <row r="25" spans="2:8" x14ac:dyDescent="0.25">
      <c r="B25" s="26" t="s">
        <v>22</v>
      </c>
      <c r="C25" s="52">
        <v>883</v>
      </c>
      <c r="D25" s="28">
        <v>881</v>
      </c>
      <c r="E25" s="52">
        <f t="shared" si="0"/>
        <v>2</v>
      </c>
      <c r="F25" s="28">
        <v>1052</v>
      </c>
      <c r="G25" s="52">
        <f t="shared" si="1"/>
        <v>-169</v>
      </c>
      <c r="H25" s="44"/>
    </row>
    <row r="26" spans="2:8" x14ac:dyDescent="0.25">
      <c r="B26" s="26" t="s">
        <v>23</v>
      </c>
      <c r="C26" s="52">
        <v>1814</v>
      </c>
      <c r="D26" s="28">
        <v>1826</v>
      </c>
      <c r="E26" s="52">
        <f t="shared" si="0"/>
        <v>-12</v>
      </c>
      <c r="F26" s="28">
        <v>2117</v>
      </c>
      <c r="G26" s="52">
        <f t="shared" si="1"/>
        <v>-303</v>
      </c>
      <c r="H26" s="44"/>
    </row>
    <row r="27" spans="2:8" x14ac:dyDescent="0.25">
      <c r="B27" s="26" t="s">
        <v>24</v>
      </c>
      <c r="C27" s="52">
        <v>385</v>
      </c>
      <c r="D27" s="28">
        <v>403</v>
      </c>
      <c r="E27" s="52">
        <f t="shared" si="0"/>
        <v>-18</v>
      </c>
      <c r="F27" s="28">
        <v>471</v>
      </c>
      <c r="G27" s="52">
        <f t="shared" si="1"/>
        <v>-86</v>
      </c>
      <c r="H27" s="44"/>
    </row>
    <row r="28" spans="2:8" x14ac:dyDescent="0.25">
      <c r="B28" s="30" t="s">
        <v>25</v>
      </c>
      <c r="C28" s="53">
        <f>SUM(C3:C27)</f>
        <v>19644</v>
      </c>
      <c r="D28" s="46">
        <f>SUM(D3:D27)</f>
        <v>19901</v>
      </c>
      <c r="E28" s="53">
        <f>SUM(E3:E27)</f>
        <v>-257</v>
      </c>
      <c r="F28" s="46">
        <f>SUM(F3:F27)</f>
        <v>22756</v>
      </c>
      <c r="G28" s="53">
        <f>SUM(G3:G27)</f>
        <v>-3112</v>
      </c>
      <c r="H28" s="44"/>
    </row>
    <row r="29" spans="2:8" x14ac:dyDescent="0.25">
      <c r="E29" s="33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31"/>
  <sheetViews>
    <sheetView zoomScale="120" zoomScaleNormal="120" workbookViewId="0">
      <selection activeCell="B1" sqref="B1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6.140625" style="14" customWidth="1"/>
    <col min="8" max="16384" width="9.140625" style="14"/>
  </cols>
  <sheetData>
    <row r="1" spans="2:8" x14ac:dyDescent="0.25">
      <c r="B1" s="20" t="s">
        <v>33</v>
      </c>
    </row>
    <row r="2" spans="2:8" ht="45" x14ac:dyDescent="0.25">
      <c r="B2" s="23" t="s">
        <v>27</v>
      </c>
      <c r="C2" s="24" t="s">
        <v>122</v>
      </c>
      <c r="D2" s="25" t="s">
        <v>103</v>
      </c>
      <c r="E2" s="24" t="s">
        <v>28</v>
      </c>
      <c r="F2" s="25" t="s">
        <v>121</v>
      </c>
      <c r="G2" s="24" t="s">
        <v>26</v>
      </c>
    </row>
    <row r="3" spans="2:8" x14ac:dyDescent="0.25">
      <c r="B3" s="26" t="s">
        <v>0</v>
      </c>
      <c r="C3" s="52">
        <v>56</v>
      </c>
      <c r="D3" s="28">
        <v>53</v>
      </c>
      <c r="E3" s="52">
        <f t="shared" ref="E3:E27" si="0">SUM(C3)-D3</f>
        <v>3</v>
      </c>
      <c r="F3" s="28">
        <v>56</v>
      </c>
      <c r="G3" s="52">
        <f t="shared" ref="G3:G27" si="1">SUM(C3)-F3</f>
        <v>0</v>
      </c>
      <c r="H3" s="44"/>
    </row>
    <row r="4" spans="2:8" x14ac:dyDescent="0.25">
      <c r="B4" s="26" t="s">
        <v>1</v>
      </c>
      <c r="C4" s="52">
        <v>74</v>
      </c>
      <c r="D4" s="28">
        <v>149</v>
      </c>
      <c r="E4" s="52">
        <f t="shared" si="0"/>
        <v>-75</v>
      </c>
      <c r="F4" s="28">
        <v>97</v>
      </c>
      <c r="G4" s="52">
        <f t="shared" si="1"/>
        <v>-23</v>
      </c>
      <c r="H4" s="44"/>
    </row>
    <row r="5" spans="2:8" x14ac:dyDescent="0.25">
      <c r="B5" s="26" t="s">
        <v>2</v>
      </c>
      <c r="C5" s="52">
        <v>317</v>
      </c>
      <c r="D5" s="28">
        <v>518</v>
      </c>
      <c r="E5" s="52">
        <f t="shared" si="0"/>
        <v>-201</v>
      </c>
      <c r="F5" s="28">
        <v>419</v>
      </c>
      <c r="G5" s="52">
        <f t="shared" si="1"/>
        <v>-102</v>
      </c>
      <c r="H5" s="44"/>
    </row>
    <row r="6" spans="2:8" x14ac:dyDescent="0.25">
      <c r="B6" s="26" t="s">
        <v>3</v>
      </c>
      <c r="C6" s="52">
        <v>371</v>
      </c>
      <c r="D6" s="28">
        <v>528</v>
      </c>
      <c r="E6" s="52">
        <f t="shared" si="0"/>
        <v>-157</v>
      </c>
      <c r="F6" s="28">
        <v>449</v>
      </c>
      <c r="G6" s="52">
        <f t="shared" si="1"/>
        <v>-78</v>
      </c>
      <c r="H6" s="44"/>
    </row>
    <row r="7" spans="2:8" x14ac:dyDescent="0.25">
      <c r="B7" s="26" t="s">
        <v>4</v>
      </c>
      <c r="C7" s="52">
        <v>146</v>
      </c>
      <c r="D7" s="28">
        <v>181</v>
      </c>
      <c r="E7" s="52">
        <f t="shared" si="0"/>
        <v>-35</v>
      </c>
      <c r="F7" s="28">
        <v>157</v>
      </c>
      <c r="G7" s="52">
        <f t="shared" si="1"/>
        <v>-11</v>
      </c>
      <c r="H7" s="44"/>
    </row>
    <row r="8" spans="2:8" x14ac:dyDescent="0.25">
      <c r="B8" s="26" t="s">
        <v>5</v>
      </c>
      <c r="C8" s="52">
        <v>162</v>
      </c>
      <c r="D8" s="28">
        <v>164</v>
      </c>
      <c r="E8" s="52">
        <f t="shared" si="0"/>
        <v>-2</v>
      </c>
      <c r="F8" s="28">
        <v>194</v>
      </c>
      <c r="G8" s="52">
        <f t="shared" si="1"/>
        <v>-32</v>
      </c>
      <c r="H8" s="44"/>
    </row>
    <row r="9" spans="2:8" x14ac:dyDescent="0.25">
      <c r="B9" s="29" t="s">
        <v>6</v>
      </c>
      <c r="C9" s="52">
        <v>61</v>
      </c>
      <c r="D9" s="28">
        <v>89</v>
      </c>
      <c r="E9" s="52">
        <f t="shared" si="0"/>
        <v>-28</v>
      </c>
      <c r="F9" s="28">
        <v>86</v>
      </c>
      <c r="G9" s="52">
        <f t="shared" si="1"/>
        <v>-25</v>
      </c>
      <c r="H9" s="44"/>
    </row>
    <row r="10" spans="2:8" x14ac:dyDescent="0.25">
      <c r="B10" s="26" t="s">
        <v>7</v>
      </c>
      <c r="C10" s="52">
        <v>34</v>
      </c>
      <c r="D10" s="28">
        <v>54</v>
      </c>
      <c r="E10" s="52">
        <f t="shared" si="0"/>
        <v>-20</v>
      </c>
      <c r="F10" s="28">
        <v>35</v>
      </c>
      <c r="G10" s="52">
        <f t="shared" si="1"/>
        <v>-1</v>
      </c>
      <c r="H10" s="44"/>
    </row>
    <row r="11" spans="2:8" x14ac:dyDescent="0.25">
      <c r="B11" s="26" t="s">
        <v>8</v>
      </c>
      <c r="C11" s="52">
        <v>197</v>
      </c>
      <c r="D11" s="28">
        <v>234</v>
      </c>
      <c r="E11" s="52">
        <f t="shared" si="0"/>
        <v>-37</v>
      </c>
      <c r="F11" s="28">
        <v>153</v>
      </c>
      <c r="G11" s="52">
        <f t="shared" si="1"/>
        <v>44</v>
      </c>
      <c r="H11" s="44"/>
    </row>
    <row r="12" spans="2:8" x14ac:dyDescent="0.25">
      <c r="B12" s="26" t="s">
        <v>9</v>
      </c>
      <c r="C12" s="52">
        <v>111</v>
      </c>
      <c r="D12" s="28">
        <v>95</v>
      </c>
      <c r="E12" s="52">
        <f t="shared" si="0"/>
        <v>16</v>
      </c>
      <c r="F12" s="28">
        <v>345</v>
      </c>
      <c r="G12" s="52">
        <f t="shared" si="1"/>
        <v>-234</v>
      </c>
      <c r="H12" s="44"/>
    </row>
    <row r="13" spans="2:8" x14ac:dyDescent="0.25">
      <c r="B13" s="26" t="s">
        <v>10</v>
      </c>
      <c r="C13" s="52">
        <v>196</v>
      </c>
      <c r="D13" s="28">
        <v>171</v>
      </c>
      <c r="E13" s="52">
        <f t="shared" si="0"/>
        <v>25</v>
      </c>
      <c r="F13" s="28">
        <v>136</v>
      </c>
      <c r="G13" s="52">
        <f t="shared" si="1"/>
        <v>60</v>
      </c>
      <c r="H13" s="44"/>
    </row>
    <row r="14" spans="2:8" x14ac:dyDescent="0.25">
      <c r="B14" s="26" t="s">
        <v>11</v>
      </c>
      <c r="C14" s="52">
        <v>550</v>
      </c>
      <c r="D14" s="28">
        <v>514</v>
      </c>
      <c r="E14" s="52">
        <f t="shared" si="0"/>
        <v>36</v>
      </c>
      <c r="F14" s="28">
        <v>619</v>
      </c>
      <c r="G14" s="52">
        <f t="shared" si="1"/>
        <v>-69</v>
      </c>
      <c r="H14" s="44"/>
    </row>
    <row r="15" spans="2:8" x14ac:dyDescent="0.25">
      <c r="B15" s="26" t="s">
        <v>12</v>
      </c>
      <c r="C15" s="52">
        <v>141</v>
      </c>
      <c r="D15" s="28">
        <v>276</v>
      </c>
      <c r="E15" s="52">
        <f t="shared" si="0"/>
        <v>-135</v>
      </c>
      <c r="F15" s="28">
        <v>106</v>
      </c>
      <c r="G15" s="52">
        <f t="shared" si="1"/>
        <v>35</v>
      </c>
      <c r="H15" s="44"/>
    </row>
    <row r="16" spans="2:8" x14ac:dyDescent="0.25">
      <c r="B16" s="26" t="s">
        <v>13</v>
      </c>
      <c r="C16" s="52">
        <v>54</v>
      </c>
      <c r="D16" s="28">
        <v>27</v>
      </c>
      <c r="E16" s="52">
        <f t="shared" si="0"/>
        <v>27</v>
      </c>
      <c r="F16" s="28">
        <v>56</v>
      </c>
      <c r="G16" s="52">
        <f t="shared" si="1"/>
        <v>-2</v>
      </c>
      <c r="H16" s="44"/>
    </row>
    <row r="17" spans="2:8" x14ac:dyDescent="0.25">
      <c r="B17" s="26" t="s">
        <v>14</v>
      </c>
      <c r="C17" s="52">
        <v>193</v>
      </c>
      <c r="D17" s="28">
        <v>181</v>
      </c>
      <c r="E17" s="52">
        <f t="shared" si="0"/>
        <v>12</v>
      </c>
      <c r="F17" s="28">
        <v>213</v>
      </c>
      <c r="G17" s="52">
        <f t="shared" si="1"/>
        <v>-20</v>
      </c>
      <c r="H17" s="44"/>
    </row>
    <row r="18" spans="2:8" x14ac:dyDescent="0.25">
      <c r="B18" s="26" t="s">
        <v>15</v>
      </c>
      <c r="C18" s="52">
        <v>166</v>
      </c>
      <c r="D18" s="28">
        <v>192</v>
      </c>
      <c r="E18" s="52">
        <f t="shared" si="0"/>
        <v>-26</v>
      </c>
      <c r="F18" s="28">
        <v>277</v>
      </c>
      <c r="G18" s="52">
        <f t="shared" si="1"/>
        <v>-111</v>
      </c>
      <c r="H18" s="44"/>
    </row>
    <row r="19" spans="2:8" x14ac:dyDescent="0.25">
      <c r="B19" s="26" t="s">
        <v>16</v>
      </c>
      <c r="C19" s="52">
        <v>366</v>
      </c>
      <c r="D19" s="28">
        <v>297</v>
      </c>
      <c r="E19" s="52">
        <f t="shared" si="0"/>
        <v>69</v>
      </c>
      <c r="F19" s="28">
        <v>421</v>
      </c>
      <c r="G19" s="52">
        <f t="shared" si="1"/>
        <v>-55</v>
      </c>
      <c r="H19" s="44"/>
    </row>
    <row r="20" spans="2:8" x14ac:dyDescent="0.25">
      <c r="B20" s="26" t="s">
        <v>17</v>
      </c>
      <c r="C20" s="52">
        <v>199</v>
      </c>
      <c r="D20" s="28">
        <v>224</v>
      </c>
      <c r="E20" s="52">
        <f t="shared" si="0"/>
        <v>-25</v>
      </c>
      <c r="F20" s="28">
        <v>275</v>
      </c>
      <c r="G20" s="52">
        <f t="shared" si="1"/>
        <v>-76</v>
      </c>
      <c r="H20" s="44"/>
    </row>
    <row r="21" spans="2:8" x14ac:dyDescent="0.25">
      <c r="B21" s="26" t="s">
        <v>18</v>
      </c>
      <c r="C21" s="52">
        <v>167</v>
      </c>
      <c r="D21" s="28">
        <v>143</v>
      </c>
      <c r="E21" s="52">
        <f t="shared" si="0"/>
        <v>24</v>
      </c>
      <c r="F21" s="28">
        <v>223</v>
      </c>
      <c r="G21" s="52">
        <f t="shared" si="1"/>
        <v>-56</v>
      </c>
      <c r="H21" s="44"/>
    </row>
    <row r="22" spans="2:8" x14ac:dyDescent="0.25">
      <c r="B22" s="26" t="s">
        <v>19</v>
      </c>
      <c r="C22" s="52">
        <v>204</v>
      </c>
      <c r="D22" s="28">
        <v>237</v>
      </c>
      <c r="E22" s="52">
        <f t="shared" si="0"/>
        <v>-33</v>
      </c>
      <c r="F22" s="28">
        <v>133</v>
      </c>
      <c r="G22" s="52">
        <f t="shared" si="1"/>
        <v>71</v>
      </c>
      <c r="H22" s="44"/>
    </row>
    <row r="23" spans="2:8" x14ac:dyDescent="0.25">
      <c r="B23" s="26" t="s">
        <v>20</v>
      </c>
      <c r="C23" s="52">
        <v>206</v>
      </c>
      <c r="D23" s="28">
        <v>200</v>
      </c>
      <c r="E23" s="52">
        <f t="shared" si="0"/>
        <v>6</v>
      </c>
      <c r="F23" s="28">
        <v>159</v>
      </c>
      <c r="G23" s="52">
        <f t="shared" si="1"/>
        <v>47</v>
      </c>
      <c r="H23" s="44"/>
    </row>
    <row r="24" spans="2:8" x14ac:dyDescent="0.25">
      <c r="B24" s="26" t="s">
        <v>21</v>
      </c>
      <c r="C24" s="52">
        <v>130</v>
      </c>
      <c r="D24" s="28">
        <v>132</v>
      </c>
      <c r="E24" s="52">
        <f t="shared" si="0"/>
        <v>-2</v>
      </c>
      <c r="F24" s="28">
        <v>138</v>
      </c>
      <c r="G24" s="52">
        <f t="shared" si="1"/>
        <v>-8</v>
      </c>
      <c r="H24" s="44"/>
    </row>
    <row r="25" spans="2:8" x14ac:dyDescent="0.25">
      <c r="B25" s="26" t="s">
        <v>22</v>
      </c>
      <c r="C25" s="52">
        <v>103</v>
      </c>
      <c r="D25" s="28">
        <v>142</v>
      </c>
      <c r="E25" s="52">
        <f t="shared" si="0"/>
        <v>-39</v>
      </c>
      <c r="F25" s="28">
        <v>129</v>
      </c>
      <c r="G25" s="52">
        <f t="shared" si="1"/>
        <v>-26</v>
      </c>
      <c r="H25" s="44"/>
    </row>
    <row r="26" spans="2:8" x14ac:dyDescent="0.25">
      <c r="B26" s="26" t="s">
        <v>23</v>
      </c>
      <c r="C26" s="52">
        <v>826</v>
      </c>
      <c r="D26" s="28">
        <v>1091</v>
      </c>
      <c r="E26" s="52">
        <f t="shared" si="0"/>
        <v>-265</v>
      </c>
      <c r="F26" s="28">
        <v>1015</v>
      </c>
      <c r="G26" s="52">
        <f t="shared" si="1"/>
        <v>-189</v>
      </c>
      <c r="H26" s="44"/>
    </row>
    <row r="27" spans="2:8" x14ac:dyDescent="0.25">
      <c r="B27" s="26" t="s">
        <v>24</v>
      </c>
      <c r="C27" s="52">
        <v>228</v>
      </c>
      <c r="D27" s="28">
        <v>175</v>
      </c>
      <c r="E27" s="52">
        <f t="shared" si="0"/>
        <v>53</v>
      </c>
      <c r="F27" s="28">
        <v>122</v>
      </c>
      <c r="G27" s="52">
        <f t="shared" si="1"/>
        <v>106</v>
      </c>
      <c r="H27" s="44"/>
    </row>
    <row r="28" spans="2:8" x14ac:dyDescent="0.25">
      <c r="B28" s="30" t="s">
        <v>25</v>
      </c>
      <c r="C28" s="53">
        <f>SUM(C3:C27)</f>
        <v>5258</v>
      </c>
      <c r="D28" s="46">
        <f>SUM(D3:D27)</f>
        <v>6067</v>
      </c>
      <c r="E28" s="53">
        <f>SUM(E3:E27)</f>
        <v>-809</v>
      </c>
      <c r="F28" s="46">
        <f>SUM(F3:F27)</f>
        <v>6013</v>
      </c>
      <c r="G28" s="53">
        <f>SUM(G3:G27)</f>
        <v>-755</v>
      </c>
      <c r="H28" s="44"/>
    </row>
    <row r="29" spans="2:8" ht="12" customHeight="1" x14ac:dyDescent="0.25">
      <c r="B29" s="54" t="s">
        <v>91</v>
      </c>
      <c r="E29" s="44"/>
      <c r="G29" s="44"/>
    </row>
    <row r="30" spans="2:8" ht="9" customHeight="1" x14ac:dyDescent="0.25">
      <c r="B30" s="54" t="s">
        <v>29</v>
      </c>
    </row>
    <row r="31" spans="2:8" ht="12.75" customHeight="1" x14ac:dyDescent="0.25">
      <c r="B31" s="54" t="s">
        <v>30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bezrobotni</vt:lpstr>
      <vt:lpstr>kobiety</vt:lpstr>
      <vt:lpstr>stopa.bezrobocia.Polska</vt:lpstr>
      <vt:lpstr>stopa.bezrobocia.woj</vt:lpstr>
      <vt:lpstr>bezrobotni na wsi</vt:lpstr>
      <vt:lpstr>długoterminowi</vt:lpstr>
      <vt:lpstr>do 30 r. życia</vt:lpstr>
      <vt:lpstr>pow. 50 r. życia</vt:lpstr>
      <vt:lpstr>oferty pracy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2018-08-21T13:16:46Z</cp:lastPrinted>
  <dcterms:created xsi:type="dcterms:W3CDTF">2016-08-02T05:46:03Z</dcterms:created>
  <dcterms:modified xsi:type="dcterms:W3CDTF">2018-08-24T12:27:11Z</dcterms:modified>
</cp:coreProperties>
</file>