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430" windowWidth="23955" windowHeight="6420" tabRatio="750"/>
  </bookViews>
  <sheets>
    <sheet name="1_bezrobotni" sheetId="1" r:id="rId1"/>
    <sheet name="2_kobiety" sheetId="10" r:id="rId2"/>
    <sheet name="3_stopa.bezrobocia.Polska" sheetId="8" r:id="rId3"/>
    <sheet name="4_stopa.bezrobocia.woj" sheetId="9" r:id="rId4"/>
    <sheet name="5_bezrobotni na wsi" sheetId="2" r:id="rId5"/>
    <sheet name="6_długoterminowi" sheetId="3" r:id="rId6"/>
    <sheet name="7_do 30 r. życia" sheetId="4" r:id="rId7"/>
    <sheet name="8_pow. 50 r. życia" sheetId="5" r:id="rId8"/>
    <sheet name="9_oferty pracy" sheetId="6" r:id="rId9"/>
    <sheet name="10_oferty subs." sheetId="11" r:id="rId10"/>
  </sheets>
  <calcPr calcId="145621"/>
</workbook>
</file>

<file path=xl/calcChain.xml><?xml version="1.0" encoding="utf-8"?>
<calcChain xmlns="http://schemas.openxmlformats.org/spreadsheetml/2006/main">
  <c r="F28" i="11" l="1"/>
  <c r="D28" i="11"/>
  <c r="C28" i="11"/>
  <c r="G27" i="11"/>
  <c r="E27" i="11"/>
  <c r="G26" i="11"/>
  <c r="E26" i="11"/>
  <c r="G25" i="11"/>
  <c r="E25" i="11"/>
  <c r="G24" i="11"/>
  <c r="E24" i="11"/>
  <c r="G23" i="11"/>
  <c r="E23" i="11"/>
  <c r="G22" i="11"/>
  <c r="E22" i="11"/>
  <c r="G21" i="11"/>
  <c r="E21" i="11"/>
  <c r="G20" i="11"/>
  <c r="E20" i="11"/>
  <c r="G19" i="11"/>
  <c r="E19" i="11"/>
  <c r="G18" i="11"/>
  <c r="E18" i="11"/>
  <c r="G17" i="11"/>
  <c r="E17" i="11"/>
  <c r="G16" i="11"/>
  <c r="E16" i="11"/>
  <c r="G15" i="11"/>
  <c r="E15" i="11"/>
  <c r="G14" i="11"/>
  <c r="E14" i="11"/>
  <c r="G13" i="11"/>
  <c r="E13" i="11"/>
  <c r="G12" i="11"/>
  <c r="E12" i="11"/>
  <c r="G11" i="11"/>
  <c r="E11" i="11"/>
  <c r="G10" i="11"/>
  <c r="E10" i="11"/>
  <c r="G9" i="11"/>
  <c r="E9" i="11"/>
  <c r="G8" i="11"/>
  <c r="E8" i="11"/>
  <c r="G7" i="11"/>
  <c r="E7" i="11"/>
  <c r="G6" i="11"/>
  <c r="E6" i="11"/>
  <c r="G5" i="11"/>
  <c r="E5" i="11"/>
  <c r="G4" i="11"/>
  <c r="E4" i="11"/>
  <c r="G3" i="11"/>
  <c r="E3" i="11"/>
  <c r="E28" i="11" l="1"/>
  <c r="G28" i="11"/>
  <c r="F28" i="10"/>
  <c r="D28" i="5"/>
  <c r="D28" i="6" l="1"/>
  <c r="D28" i="1" l="1"/>
  <c r="F24" i="2" l="1"/>
  <c r="F28" i="1"/>
  <c r="F28" i="5" l="1"/>
  <c r="C28" i="10" l="1"/>
  <c r="J4" i="10" l="1"/>
  <c r="J3" i="10"/>
  <c r="D24" i="2"/>
  <c r="F28" i="3"/>
  <c r="C28" i="3"/>
  <c r="D28" i="3"/>
  <c r="D28" i="4"/>
  <c r="C28" i="4"/>
  <c r="F28" i="4"/>
  <c r="C28" i="5"/>
  <c r="G12" i="8" l="1"/>
  <c r="F28" i="6" l="1"/>
  <c r="E3" i="9" l="1"/>
  <c r="G3" i="9"/>
  <c r="E4" i="9"/>
  <c r="G4" i="9"/>
  <c r="E5" i="9"/>
  <c r="G5" i="9"/>
  <c r="E6" i="9"/>
  <c r="G6" i="9"/>
  <c r="E7" i="9"/>
  <c r="G7" i="9"/>
  <c r="E8" i="9"/>
  <c r="G8" i="9"/>
  <c r="E9" i="9"/>
  <c r="G9" i="9"/>
  <c r="E10" i="9"/>
  <c r="G10" i="9"/>
  <c r="E11" i="9"/>
  <c r="G11" i="9"/>
  <c r="E12" i="9"/>
  <c r="G12" i="9"/>
  <c r="E13" i="9"/>
  <c r="G13" i="9"/>
  <c r="E14" i="9"/>
  <c r="G14" i="9"/>
  <c r="E15" i="9"/>
  <c r="G15" i="9"/>
  <c r="E16" i="9"/>
  <c r="G16" i="9"/>
  <c r="E17" i="9"/>
  <c r="G17" i="9"/>
  <c r="E18" i="9"/>
  <c r="G18" i="9"/>
  <c r="E19" i="9"/>
  <c r="G19" i="9"/>
  <c r="E20" i="9"/>
  <c r="G20" i="9"/>
  <c r="E21" i="9"/>
  <c r="G21" i="9"/>
  <c r="E22" i="9"/>
  <c r="G22" i="9"/>
  <c r="E23" i="9"/>
  <c r="G23" i="9"/>
  <c r="E24" i="9"/>
  <c r="G24" i="9"/>
  <c r="E25" i="9"/>
  <c r="G25" i="9"/>
  <c r="E26" i="9"/>
  <c r="G26" i="9"/>
  <c r="E27" i="9"/>
  <c r="G27" i="9"/>
  <c r="E28" i="9"/>
  <c r="G28" i="9"/>
  <c r="C28" i="1" l="1"/>
  <c r="C24" i="2" l="1"/>
  <c r="E5" i="10" l="1"/>
  <c r="E4" i="10"/>
  <c r="E3" i="10"/>
  <c r="K23" i="2" l="1"/>
  <c r="K10" i="2"/>
  <c r="J2" i="2"/>
  <c r="J2" i="10"/>
  <c r="D28" i="10" l="1"/>
  <c r="E28" i="1" l="1"/>
  <c r="G4" i="1"/>
  <c r="G3" i="1"/>
  <c r="E5" i="1"/>
  <c r="E4" i="1"/>
  <c r="E3" i="1"/>
  <c r="G27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G22" i="3"/>
  <c r="G27" i="3"/>
  <c r="G26" i="3"/>
  <c r="G25" i="3"/>
  <c r="G24" i="3"/>
  <c r="G23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J26" i="2"/>
  <c r="J25" i="2"/>
  <c r="G19" i="8"/>
  <c r="G18" i="8"/>
  <c r="G17" i="8"/>
  <c r="G16" i="8"/>
  <c r="G15" i="8"/>
  <c r="G14" i="8"/>
  <c r="G13" i="8"/>
  <c r="G11" i="8"/>
  <c r="G10" i="8"/>
  <c r="G9" i="8"/>
  <c r="G8" i="8"/>
  <c r="G7" i="8"/>
  <c r="G6" i="8"/>
  <c r="G5" i="8"/>
  <c r="G4" i="8"/>
  <c r="G3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G28" i="1"/>
  <c r="G27" i="1"/>
  <c r="G26" i="1"/>
  <c r="G25" i="1"/>
  <c r="G24" i="1"/>
  <c r="G23" i="1"/>
  <c r="E27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28" i="3" l="1"/>
  <c r="E28" i="4"/>
  <c r="E28" i="5"/>
  <c r="E24" i="2"/>
  <c r="G28" i="3"/>
  <c r="G24" i="2"/>
  <c r="E28" i="6"/>
  <c r="G28" i="6"/>
  <c r="G28" i="5"/>
  <c r="G28" i="4"/>
  <c r="E28" i="10"/>
  <c r="G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K4" i="10"/>
  <c r="K3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L4" i="10" l="1"/>
  <c r="L8" i="10"/>
  <c r="L12" i="10"/>
  <c r="L16" i="10"/>
  <c r="L20" i="10"/>
  <c r="L24" i="10"/>
  <c r="L5" i="10"/>
  <c r="L9" i="10"/>
  <c r="L13" i="10"/>
  <c r="L17" i="10"/>
  <c r="L21" i="10"/>
  <c r="L25" i="10"/>
  <c r="L6" i="10"/>
  <c r="L10" i="10"/>
  <c r="L14" i="10"/>
  <c r="L18" i="10"/>
  <c r="L22" i="10"/>
  <c r="L26" i="10"/>
  <c r="L3" i="10"/>
  <c r="L7" i="10"/>
  <c r="L11" i="10"/>
  <c r="L15" i="10"/>
  <c r="L19" i="10"/>
  <c r="L23" i="10"/>
  <c r="L27" i="10"/>
  <c r="K28" i="10"/>
  <c r="J28" i="10"/>
  <c r="L28" i="10" l="1"/>
  <c r="C28" i="6"/>
  <c r="K3" i="2" l="1"/>
  <c r="K2" i="2" l="1"/>
  <c r="J3" i="2" l="1"/>
  <c r="L3" i="2" s="1"/>
  <c r="K22" i="2" l="1"/>
  <c r="K21" i="2"/>
  <c r="K20" i="2"/>
  <c r="K19" i="2"/>
  <c r="K18" i="2"/>
  <c r="K17" i="2"/>
  <c r="K16" i="2"/>
  <c r="K15" i="2"/>
  <c r="K14" i="2"/>
  <c r="K13" i="2"/>
  <c r="K12" i="2"/>
  <c r="K11" i="2"/>
  <c r="K9" i="2"/>
  <c r="K8" i="2"/>
  <c r="K7" i="2"/>
  <c r="K6" i="2"/>
  <c r="K5" i="2"/>
  <c r="K4" i="2"/>
  <c r="K28" i="2" l="1"/>
  <c r="J27" i="2"/>
  <c r="J24" i="2"/>
  <c r="J23" i="2"/>
  <c r="L23" i="2" s="1"/>
  <c r="J22" i="2"/>
  <c r="L22" i="2" s="1"/>
  <c r="J21" i="2"/>
  <c r="L21" i="2" s="1"/>
  <c r="J20" i="2"/>
  <c r="L20" i="2" s="1"/>
  <c r="J19" i="2"/>
  <c r="L19" i="2" s="1"/>
  <c r="J18" i="2"/>
  <c r="L18" i="2" s="1"/>
  <c r="J17" i="2"/>
  <c r="L17" i="2" s="1"/>
  <c r="J16" i="2"/>
  <c r="L16" i="2" s="1"/>
  <c r="J15" i="2"/>
  <c r="L15" i="2" s="1"/>
  <c r="J14" i="2"/>
  <c r="L14" i="2" s="1"/>
  <c r="J13" i="2"/>
  <c r="L13" i="2" s="1"/>
  <c r="J12" i="2"/>
  <c r="L12" i="2" s="1"/>
  <c r="J11" i="2"/>
  <c r="L11" i="2" s="1"/>
  <c r="J10" i="2"/>
  <c r="L10" i="2" s="1"/>
  <c r="J9" i="2"/>
  <c r="L9" i="2" s="1"/>
  <c r="J8" i="2"/>
  <c r="L8" i="2" s="1"/>
  <c r="J7" i="2"/>
  <c r="L7" i="2" s="1"/>
  <c r="J6" i="2"/>
  <c r="L6" i="2" s="1"/>
  <c r="J5" i="2"/>
  <c r="L5" i="2" s="1"/>
  <c r="J4" i="2"/>
  <c r="L4" i="2" s="1"/>
  <c r="J28" i="2" l="1"/>
  <c r="L28" i="2" s="1"/>
</calcChain>
</file>

<file path=xl/sharedStrings.xml><?xml version="1.0" encoding="utf-8"?>
<sst xmlns="http://schemas.openxmlformats.org/spreadsheetml/2006/main" count="390" uniqueCount="125">
  <si>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</si>
  <si>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</si>
  <si>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</si>
  <si>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</si>
  <si>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</si>
  <si>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</si>
  <si>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</si>
  <si>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</si>
  <si>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</si>
  <si>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</si>
  <si>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</si>
  <si>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</si>
  <si>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</si>
  <si>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</si>
  <si>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</si>
  <si>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</si>
  <si>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</si>
  <si>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</si>
  <si>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</si>
  <si>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</si>
  <si>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 xml:space="preserve">tarnobrzeski </t>
  </si>
  <si>
    <t>Krosno</t>
  </si>
  <si>
    <t>Przemyśl</t>
  </si>
  <si>
    <t>Rzeszów</t>
  </si>
  <si>
    <t>Tarnobrzeg</t>
  </si>
  <si>
    <t>województwo</t>
  </si>
  <si>
    <t>wzrost/spadek do analogicznego okresu ubr.</t>
  </si>
  <si>
    <t>powiaty</t>
  </si>
  <si>
    <t>wzrost/spadek do poprzedniego  miesiąca</t>
  </si>
  <si>
    <t>Piotr Kocaj</t>
  </si>
  <si>
    <t>Wydział Informacji Statystycznej i Analiz</t>
  </si>
  <si>
    <t>---</t>
  </si>
  <si>
    <t>% w stos. do ogółem bezrobotnych</t>
  </si>
  <si>
    <t>Oferty pracy (wolne miejsca pracy i miejsca aktywizacji zawodowej) wg powiatów</t>
  </si>
  <si>
    <t>Liczba bezrobotnych zamieszkłaych na wsi w województwie podkarpackim</t>
  </si>
  <si>
    <t>Liczba bezrobotnych zamieszkłaych na wsi w województwie podkarpackim c.d.</t>
  </si>
  <si>
    <t>Liczba bezrobotnych w województwie podkarpackim wg powiatów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</si>
  <si>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</si>
  <si>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</si>
  <si>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</si>
  <si>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</si>
  <si>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</si>
  <si>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</si>
  <si>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</si>
  <si>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</si>
  <si>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</si>
  <si>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</si>
  <si>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</si>
  <si>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</si>
  <si>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</si>
  <si>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</si>
  <si>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</si>
  <si>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</si>
  <si>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</si>
  <si>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Stopa bezrobocia rejestrowanego - wg województw i powiatów w województwie podkarpackim c.d.</t>
  </si>
  <si>
    <t>Powiat bieszczadzki</t>
  </si>
  <si>
    <t>Powiat brzozowski</t>
  </si>
  <si>
    <t>Powiat dębicki</t>
  </si>
  <si>
    <t>Powiat jarosławski</t>
  </si>
  <si>
    <t>Powiat jasielski</t>
  </si>
  <si>
    <t>Powiat kolbuszowski</t>
  </si>
  <si>
    <t>Powiat krośnieński</t>
  </si>
  <si>
    <t>Powiat leski</t>
  </si>
  <si>
    <t>Powiat leżajski</t>
  </si>
  <si>
    <t>Powiat lubaczowski</t>
  </si>
  <si>
    <t>Powiat łańcucki</t>
  </si>
  <si>
    <t>Powiat mielecki</t>
  </si>
  <si>
    <t>Powiat niżański</t>
  </si>
  <si>
    <t>Powiat przemyski</t>
  </si>
  <si>
    <t>Powiat przeworski</t>
  </si>
  <si>
    <t>Powiat ropczycko-sędziszowski</t>
  </si>
  <si>
    <t>Powiat rzeszowski</t>
  </si>
  <si>
    <t>Powiat sanocki</t>
  </si>
  <si>
    <t>Powiat stalowowolski</t>
  </si>
  <si>
    <t>Powiat strzyżowski</t>
  </si>
  <si>
    <t>Powiat tarnobrzeski</t>
  </si>
  <si>
    <t>Powiat m.Krosno</t>
  </si>
  <si>
    <t>Powiat m.Przemyśl</t>
  </si>
  <si>
    <t>Powiat m.Rzeszów</t>
  </si>
  <si>
    <t>Powiat m.Tarnobrzeg</t>
  </si>
  <si>
    <t>wzrost/spadek do poprzedniego miesiąca (pkt. proc.)</t>
  </si>
  <si>
    <t>wzrost/spadek do analogicznego okresu ubr. (pkt. proc.)</t>
  </si>
  <si>
    <t>wzrost/spadek do miesiąca poprzedniego</t>
  </si>
  <si>
    <t>w tym: kobiety</t>
  </si>
  <si>
    <t>Liczba bezrobotnych powyżej 12 miesięcy* - będących w szczególnej sytuacji na rynku pracy</t>
  </si>
  <si>
    <t>%</t>
  </si>
  <si>
    <t>Bezrobotne kobiety zarejestrowane w PUP w woj. podkarpackim</t>
  </si>
  <si>
    <t>Bezrobotne kobiety zarejestrowane w PUP w woj. podkarpackim c.d.</t>
  </si>
  <si>
    <t>Stopa bezrobocia rejestrowanego - wg województw i powiatów</t>
  </si>
  <si>
    <t>wzrost lub spadek do poprzedniego miesiąca (pkt. proc.)</t>
  </si>
  <si>
    <t>wzrost lub spadek do analogicznego okresu ubr. (pkt. proc.)</t>
  </si>
  <si>
    <t>opracowanie:</t>
  </si>
  <si>
    <t>Liczba bezrobotnych do 30 roku życia - w szczególnej sytuacji na rynku pracy</t>
  </si>
  <si>
    <t>Liczba bezrobotnych powyżej 50 roku życia - w szczególnej sytuacji na rynku pracy</t>
  </si>
  <si>
    <t>** GUS, BDL,  http://www.stat.gov.pl</t>
  </si>
  <si>
    <t>* GUS, BDL,  http://www.stat.gov.pl</t>
  </si>
  <si>
    <t>liczba bezrobotnych ogółem stan na 31 VII '18 r.</t>
  </si>
  <si>
    <t>liczba bezrobotnych kobiet stan na 31 VII '18 r.</t>
  </si>
  <si>
    <t>liczba bezrobotnych zam. na wsi stan na 31 VII '18 r.</t>
  </si>
  <si>
    <t>liczba bezrobotnych pow. 12 m-cy stan na 31 VII '18 r.</t>
  </si>
  <si>
    <t>liczba bezrobotnych 50+ stan na 31 VII '18 r.</t>
  </si>
  <si>
    <t>liczba ofert w VII '18 r.</t>
  </si>
  <si>
    <t>liczba bezrobotnych ogółem stan na 31 VIII '18 r.</t>
  </si>
  <si>
    <t>liczba bezrobotnych ogółem stan na 31 VIII '17 r.</t>
  </si>
  <si>
    <t>liczba bezrobotnych kobiet stan na 31 VIII '17 r.</t>
  </si>
  <si>
    <t>liczba bezrobotnych kobiet stan na 31 VIII '18 r.</t>
  </si>
  <si>
    <t>Stopa bezrobocia stan na 31 VII '18 r. (%)*</t>
  </si>
  <si>
    <t>Stopa bezrobocia stan na 31 VIII '18 r. (%)</t>
  </si>
  <si>
    <t>Stopa bezrobocia stan na 31 VIII '17 r. (w%)*</t>
  </si>
  <si>
    <t>Stopa bezrobocia stan na 31 VII '18 r. (w%)*</t>
  </si>
  <si>
    <t>Stopa bezrobocia stan na 31 VIII '18 r. (w%)</t>
  </si>
  <si>
    <t>Stopa bezrobocia stan na 31 VIII '17 r. (w%) *</t>
  </si>
  <si>
    <t>liczba bezrobotnych zam. na wsi stan na 31 VIII '17 r.</t>
  </si>
  <si>
    <t>liczba bezrobotnych zam. na wsi stan na 31 VIII '18 r.</t>
  </si>
  <si>
    <t>liczba bezrobotnych pow. 12 m-cy stan na 31 VIII '17 r.</t>
  </si>
  <si>
    <t>liczba bezrobotnych pow. 12 m-cy stan na 31 VIII '18 r.</t>
  </si>
  <si>
    <t>liczba bezrobotnych do 30 r. ż. stan na 31 iVI '18 r.</t>
  </si>
  <si>
    <t>liczba bezrobotnych do 30 r. ż. stan na 31 VIII '18 r.</t>
  </si>
  <si>
    <t>liczba bezrobotnych do 30 r.ż. stan na 31 VIII '17 r.</t>
  </si>
  <si>
    <t>liczba bezrobotnych 50+ stan na 31 VIII '18 r.</t>
  </si>
  <si>
    <t>liczba bezrobotnych 50+ stan na 31 VIII '17 r.</t>
  </si>
  <si>
    <t>liczba ofert w VIII '18 r.</t>
  </si>
  <si>
    <t>liczba ofert w VIII '17 r.</t>
  </si>
  <si>
    <t>Oferty pracy subsydiowanej (wolne miejsca pracy i miejsca aktywizacji zawodowej) wg powiatów</t>
  </si>
  <si>
    <r>
      <t xml:space="preserve">* </t>
    </r>
    <r>
      <rPr>
        <b/>
        <sz val="8"/>
        <color theme="1"/>
        <rFont val="Times New Roman"/>
        <family val="1"/>
        <charset val="238"/>
      </rPr>
      <t>Bezrobotni długotrwale</t>
    </r>
    <r>
      <rPr>
        <sz val="8"/>
        <color theme="1"/>
        <rFont val="Times New Roman"/>
        <family val="1"/>
        <charset val="238"/>
      </rPr>
      <t xml:space="preserve"> - w okresie ostatnich dwóch lat. Definicja zawarta w ustawie o promocji zatrudnienia i instytucjach rynku pracy.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</si>
</sst>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38"/>
      <scheme val="minor"/>
    </font>
    <font>
      <sz val="11"/>
      <name val="Cambria"/>
      <family val="1"/>
      <charset val="238"/>
      <scheme val="major"/>
    </font>
    <font>
      <sz val="11"/>
      <color indexed="8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sz val="9"/>
      <color rgb="FF000000"/>
      <name val="Arial"/>
      <family val="2"/>
      <charset val="238"/>
    </font>
    <font>
      <b/>
      <sz val="11"/>
      <color theme="1"/>
      <name val="Cambria"/>
      <family val="1"/>
      <charset val="238"/>
      <scheme val="major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indexed="8"/>
      <name val="Cambria"/>
      <family val="1"/>
      <charset val="238"/>
      <scheme val="major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8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lightGray">
        <fgColor rgb="FF41AAC3"/>
        <bgColor theme="7" tint="0.79998168889431442"/>
      </patternFill>
    </fill>
    <fill>
      <patternFill patternType="solid">
        <fgColor theme="7" tint="0.59999389629810485"/>
        <bgColor indexed="64"/>
      </patternFill>
    </fill>
    <fill>
      <patternFill patternType="lightGray">
        <fgColor rgb="FF41AAC3"/>
        <bgColor theme="7" tint="0.5999938962981048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horizontal="right" vertical="center"/>
    </xf>
  </cellStyleXfs>
  <cellXfs count="59">
    <xf numFmtId="0" fontId="0" fillId="0" borderId="0" xfId="0"/>
    <xf numFmtId="0" fontId="3" fillId="2" borderId="0" xfId="0" applyFont="1" applyFill="1"/>
    <xf numFmtId="0" fontId="0" fillId="2" borderId="0" xfId="0" applyFill="1"/>
    <xf numFmtId="3" fontId="0" fillId="2" borderId="0" xfId="0" applyNumberFormat="1" applyFill="1"/>
    <xf numFmtId="3" fontId="0" fillId="2" borderId="0" xfId="0" applyNumberFormat="1" applyFill="1" applyAlignment="1">
      <alignment horizontal="center" vertical="center"/>
    </xf>
    <xf numFmtId="0" fontId="1" fillId="2" borderId="1" xfId="0" applyFont="1" applyFill="1" applyBorder="1"/>
    <xf numFmtId="0" fontId="2" fillId="2" borderId="1" xfId="0" applyFont="1" applyFill="1" applyBorder="1"/>
    <xf numFmtId="3" fontId="3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15" fontId="1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/>
    <xf numFmtId="0" fontId="7" fillId="3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9" fillId="3" borderId="1" xfId="0" applyFont="1" applyFill="1" applyBorder="1"/>
    <xf numFmtId="0" fontId="5" fillId="2" borderId="0" xfId="0" applyFont="1" applyFill="1"/>
    <xf numFmtId="15" fontId="10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7" fillId="2" borderId="1" xfId="0" applyNumberFormat="1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/>
    <xf numFmtId="0" fontId="12" fillId="3" borderId="1" xfId="0" applyFont="1" applyFill="1" applyBorder="1"/>
    <xf numFmtId="3" fontId="8" fillId="3" borderId="1" xfId="0" applyNumberFormat="1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/>
    </xf>
    <xf numFmtId="3" fontId="7" fillId="2" borderId="0" xfId="0" applyNumberFormat="1" applyFont="1" applyFill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/>
    <xf numFmtId="164" fontId="8" fillId="0" borderId="1" xfId="0" applyNumberFormat="1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 wrapText="1"/>
    </xf>
    <xf numFmtId="3" fontId="7" fillId="2" borderId="0" xfId="0" applyNumberFormat="1" applyFont="1" applyFill="1"/>
    <xf numFmtId="164" fontId="7" fillId="2" borderId="0" xfId="0" applyNumberFormat="1" applyFont="1" applyFill="1"/>
    <xf numFmtId="3" fontId="8" fillId="4" borderId="1" xfId="0" applyNumberFormat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/>
    </xf>
    <xf numFmtId="164" fontId="7" fillId="2" borderId="1" xfId="0" quotePrefix="1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left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S7" xfId="1"/>
  </cellStyles>
  <dxfs count="0"/>
  <tableStyles count="0" defaultTableStyle="TableStyleMedium2" defaultPivotStyle="PivotStyleLight16"/>
  <colors>
    <mruColors>
      <color rgb="FFD9FFD9"/>
      <color rgb="FFCCFFCC"/>
      <color rgb="FF41AAC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G29"/>
  <sheetViews>
    <sheetView tabSelected="1" zoomScale="110" zoomScaleNormal="110" workbookViewId="0">
      <selection activeCell="B1" sqref="B1:G28"/>
    </sheetView>
  </sheetViews>
  <sheetFormatPr defaultRowHeight="15" x14ac:dyDescent="0.25"/>
  <cols>
    <col min="1" max="1" width="1.5703125" style="14" customWidth="1"/>
    <col min="2" max="2" width="22" style="14" customWidth="1"/>
    <col min="3" max="3" width="14.7109375" style="14" customWidth="1"/>
    <col min="4" max="4" width="14.42578125" style="14" customWidth="1"/>
    <col min="5" max="5" width="13.85546875" style="14" customWidth="1"/>
    <col min="6" max="6" width="14.7109375" style="14" customWidth="1"/>
    <col min="7" max="7" width="16.140625" style="14" customWidth="1"/>
    <col min="8" max="16384" width="9.140625" style="14"/>
  </cols>
  <sheetData>
    <row r="1" spans="2:7" x14ac:dyDescent="0.25">
      <c r="B1" s="20" t="s">
        <v>36</v>
      </c>
    </row>
    <row r="2" spans="2:7" ht="60" x14ac:dyDescent="0.25">
      <c r="B2" s="23" t="s">
        <v>27</v>
      </c>
      <c r="C2" s="24" t="s">
        <v>102</v>
      </c>
      <c r="D2" s="25" t="s">
        <v>96</v>
      </c>
      <c r="E2" s="24" t="s">
        <v>82</v>
      </c>
      <c r="F2" s="25" t="s">
        <v>103</v>
      </c>
      <c r="G2" s="24" t="s">
        <v>26</v>
      </c>
    </row>
    <row r="3" spans="2:7" x14ac:dyDescent="0.25">
      <c r="B3" s="26" t="s">
        <v>0</v>
      </c>
      <c r="C3" s="27">
        <v>1087</v>
      </c>
      <c r="D3" s="28">
        <v>1084</v>
      </c>
      <c r="E3" s="27">
        <f>SUM(C3)-D3</f>
        <v>3</v>
      </c>
      <c r="F3" s="28">
        <v>1277</v>
      </c>
      <c r="G3" s="27">
        <f>SUM(C3)-F3</f>
        <v>-190</v>
      </c>
    </row>
    <row r="4" spans="2:7" x14ac:dyDescent="0.25">
      <c r="B4" s="26" t="s">
        <v>1</v>
      </c>
      <c r="C4" s="27">
        <v>4114</v>
      </c>
      <c r="D4" s="28">
        <v>4165</v>
      </c>
      <c r="E4" s="27">
        <f>SUM(C4)-D4</f>
        <v>-51</v>
      </c>
      <c r="F4" s="28">
        <v>4721</v>
      </c>
      <c r="G4" s="27">
        <f>SUM(C4)-F4</f>
        <v>-607</v>
      </c>
    </row>
    <row r="5" spans="2:7" x14ac:dyDescent="0.25">
      <c r="B5" s="26" t="s">
        <v>2</v>
      </c>
      <c r="C5" s="27">
        <v>3567</v>
      </c>
      <c r="D5" s="28">
        <v>3636</v>
      </c>
      <c r="E5" s="27">
        <f>SUM(C5)-D5</f>
        <v>-69</v>
      </c>
      <c r="F5" s="28">
        <v>4344</v>
      </c>
      <c r="G5" s="27">
        <f t="shared" ref="G5:G28" si="0">SUM(C5)-F5</f>
        <v>-777</v>
      </c>
    </row>
    <row r="6" spans="2:7" x14ac:dyDescent="0.25">
      <c r="B6" s="26" t="s">
        <v>3</v>
      </c>
      <c r="C6" s="27">
        <v>6425</v>
      </c>
      <c r="D6" s="28">
        <v>6469</v>
      </c>
      <c r="E6" s="27">
        <f t="shared" ref="E6:E27" si="1">SUM(C6)-D6</f>
        <v>-44</v>
      </c>
      <c r="F6" s="28">
        <v>7053</v>
      </c>
      <c r="G6" s="27">
        <f t="shared" si="0"/>
        <v>-628</v>
      </c>
    </row>
    <row r="7" spans="2:7" x14ac:dyDescent="0.25">
      <c r="B7" s="26" t="s">
        <v>4</v>
      </c>
      <c r="C7" s="27">
        <v>4885</v>
      </c>
      <c r="D7" s="28">
        <v>5041</v>
      </c>
      <c r="E7" s="27">
        <f t="shared" si="1"/>
        <v>-156</v>
      </c>
      <c r="F7" s="28">
        <v>5694</v>
      </c>
      <c r="G7" s="27">
        <f t="shared" si="0"/>
        <v>-809</v>
      </c>
    </row>
    <row r="8" spans="2:7" x14ac:dyDescent="0.25">
      <c r="B8" s="26" t="s">
        <v>5</v>
      </c>
      <c r="C8" s="27">
        <v>1927</v>
      </c>
      <c r="D8" s="28">
        <v>1928</v>
      </c>
      <c r="E8" s="27">
        <f t="shared" si="1"/>
        <v>-1</v>
      </c>
      <c r="F8" s="28">
        <v>2303</v>
      </c>
      <c r="G8" s="27">
        <f t="shared" si="0"/>
        <v>-376</v>
      </c>
    </row>
    <row r="9" spans="2:7" x14ac:dyDescent="0.25">
      <c r="B9" s="29" t="s">
        <v>6</v>
      </c>
      <c r="C9" s="27">
        <v>2047</v>
      </c>
      <c r="D9" s="28">
        <v>2079</v>
      </c>
      <c r="E9" s="27">
        <f t="shared" si="1"/>
        <v>-32</v>
      </c>
      <c r="F9" s="28">
        <v>2955</v>
      </c>
      <c r="G9" s="27">
        <f t="shared" si="0"/>
        <v>-908</v>
      </c>
    </row>
    <row r="10" spans="2:7" x14ac:dyDescent="0.25">
      <c r="B10" s="26" t="s">
        <v>7</v>
      </c>
      <c r="C10" s="27">
        <v>1672</v>
      </c>
      <c r="D10" s="28">
        <v>1714</v>
      </c>
      <c r="E10" s="27">
        <f t="shared" si="1"/>
        <v>-42</v>
      </c>
      <c r="F10" s="28">
        <v>1820</v>
      </c>
      <c r="G10" s="27">
        <f t="shared" si="0"/>
        <v>-148</v>
      </c>
    </row>
    <row r="11" spans="2:7" x14ac:dyDescent="0.25">
      <c r="B11" s="26" t="s">
        <v>8</v>
      </c>
      <c r="C11" s="27">
        <v>3654</v>
      </c>
      <c r="D11" s="28">
        <v>3703</v>
      </c>
      <c r="E11" s="27">
        <f t="shared" si="1"/>
        <v>-49</v>
      </c>
      <c r="F11" s="28">
        <v>3737</v>
      </c>
      <c r="G11" s="27">
        <f t="shared" si="0"/>
        <v>-83</v>
      </c>
    </row>
    <row r="12" spans="2:7" x14ac:dyDescent="0.25">
      <c r="B12" s="26" t="s">
        <v>9</v>
      </c>
      <c r="C12" s="27">
        <v>1932</v>
      </c>
      <c r="D12" s="28">
        <v>1971</v>
      </c>
      <c r="E12" s="27">
        <f t="shared" si="1"/>
        <v>-39</v>
      </c>
      <c r="F12" s="28">
        <v>2308</v>
      </c>
      <c r="G12" s="27">
        <f t="shared" si="0"/>
        <v>-376</v>
      </c>
    </row>
    <row r="13" spans="2:7" x14ac:dyDescent="0.25">
      <c r="B13" s="26" t="s">
        <v>10</v>
      </c>
      <c r="C13" s="27">
        <v>3264</v>
      </c>
      <c r="D13" s="28">
        <v>3269</v>
      </c>
      <c r="E13" s="27">
        <f t="shared" si="1"/>
        <v>-5</v>
      </c>
      <c r="F13" s="28">
        <v>3601</v>
      </c>
      <c r="G13" s="27">
        <f t="shared" si="0"/>
        <v>-337</v>
      </c>
    </row>
    <row r="14" spans="2:7" x14ac:dyDescent="0.25">
      <c r="B14" s="26" t="s">
        <v>11</v>
      </c>
      <c r="C14" s="27">
        <v>3224</v>
      </c>
      <c r="D14" s="28">
        <v>3231</v>
      </c>
      <c r="E14" s="27">
        <f t="shared" si="1"/>
        <v>-7</v>
      </c>
      <c r="F14" s="28">
        <v>4033</v>
      </c>
      <c r="G14" s="27">
        <f t="shared" si="0"/>
        <v>-809</v>
      </c>
    </row>
    <row r="15" spans="2:7" x14ac:dyDescent="0.25">
      <c r="B15" s="26" t="s">
        <v>12</v>
      </c>
      <c r="C15" s="27">
        <v>3765</v>
      </c>
      <c r="D15" s="28">
        <v>3728</v>
      </c>
      <c r="E15" s="27">
        <f t="shared" si="1"/>
        <v>37</v>
      </c>
      <c r="F15" s="28">
        <v>4030</v>
      </c>
      <c r="G15" s="27">
        <f t="shared" si="0"/>
        <v>-265</v>
      </c>
    </row>
    <row r="16" spans="2:7" x14ac:dyDescent="0.25">
      <c r="B16" s="26" t="s">
        <v>13</v>
      </c>
      <c r="C16" s="27">
        <v>3581</v>
      </c>
      <c r="D16" s="28">
        <v>3563</v>
      </c>
      <c r="E16" s="27">
        <f t="shared" si="1"/>
        <v>18</v>
      </c>
      <c r="F16" s="28">
        <v>3950</v>
      </c>
      <c r="G16" s="27">
        <f t="shared" si="0"/>
        <v>-369</v>
      </c>
    </row>
    <row r="17" spans="2:7" x14ac:dyDescent="0.25">
      <c r="B17" s="26" t="s">
        <v>14</v>
      </c>
      <c r="C17" s="27">
        <v>3944</v>
      </c>
      <c r="D17" s="28">
        <v>3928</v>
      </c>
      <c r="E17" s="27">
        <f t="shared" si="1"/>
        <v>16</v>
      </c>
      <c r="F17" s="28">
        <v>4420</v>
      </c>
      <c r="G17" s="27">
        <f t="shared" si="0"/>
        <v>-476</v>
      </c>
    </row>
    <row r="18" spans="2:7" x14ac:dyDescent="0.25">
      <c r="B18" s="26" t="s">
        <v>15</v>
      </c>
      <c r="C18" s="27">
        <v>3443</v>
      </c>
      <c r="D18" s="28">
        <v>3449</v>
      </c>
      <c r="E18" s="27">
        <f t="shared" si="1"/>
        <v>-6</v>
      </c>
      <c r="F18" s="28">
        <v>3535</v>
      </c>
      <c r="G18" s="27">
        <f t="shared" si="0"/>
        <v>-92</v>
      </c>
    </row>
    <row r="19" spans="2:7" x14ac:dyDescent="0.25">
      <c r="B19" s="26" t="s">
        <v>16</v>
      </c>
      <c r="C19" s="27">
        <v>6159</v>
      </c>
      <c r="D19" s="28">
        <v>6142</v>
      </c>
      <c r="E19" s="27">
        <f t="shared" si="1"/>
        <v>17</v>
      </c>
      <c r="F19" s="28">
        <v>6679</v>
      </c>
      <c r="G19" s="27">
        <f t="shared" si="0"/>
        <v>-520</v>
      </c>
    </row>
    <row r="20" spans="2:7" x14ac:dyDescent="0.25">
      <c r="B20" s="26" t="s">
        <v>17</v>
      </c>
      <c r="C20" s="27">
        <v>2781</v>
      </c>
      <c r="D20" s="28">
        <v>2782</v>
      </c>
      <c r="E20" s="27">
        <f t="shared" si="1"/>
        <v>-1</v>
      </c>
      <c r="F20" s="28">
        <v>3071</v>
      </c>
      <c r="G20" s="27">
        <f t="shared" si="0"/>
        <v>-290</v>
      </c>
    </row>
    <row r="21" spans="2:7" x14ac:dyDescent="0.25">
      <c r="B21" s="26" t="s">
        <v>18</v>
      </c>
      <c r="C21" s="27">
        <v>2412</v>
      </c>
      <c r="D21" s="28">
        <v>2354</v>
      </c>
      <c r="E21" s="27">
        <f t="shared" si="1"/>
        <v>58</v>
      </c>
      <c r="F21" s="28">
        <v>2669</v>
      </c>
      <c r="G21" s="27">
        <f t="shared" si="0"/>
        <v>-257</v>
      </c>
    </row>
    <row r="22" spans="2:7" x14ac:dyDescent="0.25">
      <c r="B22" s="26" t="s">
        <v>19</v>
      </c>
      <c r="C22" s="27">
        <v>3581</v>
      </c>
      <c r="D22" s="28">
        <v>3669</v>
      </c>
      <c r="E22" s="27">
        <f t="shared" si="1"/>
        <v>-88</v>
      </c>
      <c r="F22" s="28">
        <v>3852</v>
      </c>
      <c r="G22" s="27">
        <f t="shared" si="0"/>
        <v>-271</v>
      </c>
    </row>
    <row r="23" spans="2:7" x14ac:dyDescent="0.25">
      <c r="B23" s="26" t="s">
        <v>20</v>
      </c>
      <c r="C23" s="27">
        <v>1509</v>
      </c>
      <c r="D23" s="28">
        <v>1521</v>
      </c>
      <c r="E23" s="27">
        <f t="shared" si="1"/>
        <v>-12</v>
      </c>
      <c r="F23" s="28">
        <v>1904</v>
      </c>
      <c r="G23" s="27">
        <f t="shared" si="0"/>
        <v>-395</v>
      </c>
    </row>
    <row r="24" spans="2:7" x14ac:dyDescent="0.25">
      <c r="B24" s="26" t="s">
        <v>21</v>
      </c>
      <c r="C24" s="27">
        <v>829</v>
      </c>
      <c r="D24" s="28">
        <v>827</v>
      </c>
      <c r="E24" s="27">
        <f t="shared" si="1"/>
        <v>2</v>
      </c>
      <c r="F24" s="28">
        <v>1181</v>
      </c>
      <c r="G24" s="27">
        <f t="shared" si="0"/>
        <v>-352</v>
      </c>
    </row>
    <row r="25" spans="2:7" x14ac:dyDescent="0.25">
      <c r="B25" s="26" t="s">
        <v>22</v>
      </c>
      <c r="C25" s="27">
        <v>3199</v>
      </c>
      <c r="D25" s="28">
        <v>3203</v>
      </c>
      <c r="E25" s="27">
        <f t="shared" si="1"/>
        <v>-4</v>
      </c>
      <c r="F25" s="28">
        <v>3631</v>
      </c>
      <c r="G25" s="27">
        <f t="shared" si="0"/>
        <v>-432</v>
      </c>
    </row>
    <row r="26" spans="2:7" x14ac:dyDescent="0.25">
      <c r="B26" s="26" t="s">
        <v>23</v>
      </c>
      <c r="C26" s="27">
        <v>6703</v>
      </c>
      <c r="D26" s="28">
        <v>6680</v>
      </c>
      <c r="E26" s="27">
        <f t="shared" si="1"/>
        <v>23</v>
      </c>
      <c r="F26" s="28">
        <v>7288</v>
      </c>
      <c r="G26" s="27">
        <f t="shared" si="0"/>
        <v>-585</v>
      </c>
    </row>
    <row r="27" spans="2:7" x14ac:dyDescent="0.25">
      <c r="B27" s="26" t="s">
        <v>24</v>
      </c>
      <c r="C27" s="27">
        <v>1473</v>
      </c>
      <c r="D27" s="28">
        <v>1534</v>
      </c>
      <c r="E27" s="27">
        <f t="shared" si="1"/>
        <v>-61</v>
      </c>
      <c r="F27" s="28">
        <v>1710</v>
      </c>
      <c r="G27" s="27">
        <f t="shared" si="0"/>
        <v>-237</v>
      </c>
    </row>
    <row r="28" spans="2:7" x14ac:dyDescent="0.25">
      <c r="B28" s="30" t="s">
        <v>25</v>
      </c>
      <c r="C28" s="31">
        <f>SUM(C3:C27)</f>
        <v>81177</v>
      </c>
      <c r="D28" s="32">
        <f>SUM(D3:D27)</f>
        <v>81670</v>
      </c>
      <c r="E28" s="31">
        <f>SUM(C28)-D28</f>
        <v>-493</v>
      </c>
      <c r="F28" s="32">
        <f>SUM(F3:F27)</f>
        <v>91766</v>
      </c>
      <c r="G28" s="31">
        <f t="shared" si="0"/>
        <v>-10589</v>
      </c>
    </row>
    <row r="29" spans="2:7" x14ac:dyDescent="0.25">
      <c r="E29" s="33"/>
      <c r="G29" s="33"/>
    </row>
  </sheetData>
  <printOptions horizontalCentered="1" verticalCentered="1"/>
  <pageMargins left="0" right="0" top="0.59055118110236227" bottom="0" header="0" footer="0"/>
  <pageSetup paperSize="9" scale="10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1"/>
  <sheetViews>
    <sheetView workbookViewId="0">
      <selection activeCell="B1" sqref="B1:G31"/>
    </sheetView>
  </sheetViews>
  <sheetFormatPr defaultRowHeight="15" x14ac:dyDescent="0.25"/>
  <cols>
    <col min="1" max="1" width="2.85546875" style="14" customWidth="1"/>
    <col min="2" max="2" width="25.140625" style="14" customWidth="1"/>
    <col min="3" max="3" width="12" style="14" customWidth="1"/>
    <col min="4" max="4" width="11.7109375" style="14" customWidth="1"/>
    <col min="5" max="5" width="16.85546875" style="14" customWidth="1"/>
    <col min="6" max="6" width="11.85546875" style="14" customWidth="1"/>
    <col min="7" max="7" width="16.140625" style="14" customWidth="1"/>
    <col min="8" max="16384" width="9.140625" style="14"/>
  </cols>
  <sheetData>
    <row r="1" spans="2:8" x14ac:dyDescent="0.25">
      <c r="B1" s="20" t="s">
        <v>123</v>
      </c>
    </row>
    <row r="2" spans="2:8" ht="45" x14ac:dyDescent="0.25">
      <c r="B2" s="23" t="s">
        <v>27</v>
      </c>
      <c r="C2" s="24" t="s">
        <v>121</v>
      </c>
      <c r="D2" s="25" t="s">
        <v>101</v>
      </c>
      <c r="E2" s="24" t="s">
        <v>28</v>
      </c>
      <c r="F2" s="25" t="s">
        <v>122</v>
      </c>
      <c r="G2" s="24" t="s">
        <v>26</v>
      </c>
    </row>
    <row r="3" spans="2:8" x14ac:dyDescent="0.25">
      <c r="B3" s="26" t="s">
        <v>0</v>
      </c>
      <c r="C3" s="52">
        <v>28</v>
      </c>
      <c r="D3" s="28">
        <v>32</v>
      </c>
      <c r="E3" s="52">
        <f t="shared" ref="E3:E27" si="0">SUM(C3)-D3</f>
        <v>-4</v>
      </c>
      <c r="F3" s="28">
        <v>32</v>
      </c>
      <c r="G3" s="52">
        <f t="shared" ref="G3:G27" si="1">SUM(C3)-F3</f>
        <v>-4</v>
      </c>
      <c r="H3" s="44"/>
    </row>
    <row r="4" spans="2:8" x14ac:dyDescent="0.25">
      <c r="B4" s="26" t="s">
        <v>1</v>
      </c>
      <c r="C4" s="52">
        <v>55</v>
      </c>
      <c r="D4" s="28">
        <v>62</v>
      </c>
      <c r="E4" s="52">
        <f t="shared" si="0"/>
        <v>-7</v>
      </c>
      <c r="F4" s="28">
        <v>120</v>
      </c>
      <c r="G4" s="52">
        <f t="shared" si="1"/>
        <v>-65</v>
      </c>
      <c r="H4" s="44"/>
    </row>
    <row r="5" spans="2:8" x14ac:dyDescent="0.25">
      <c r="B5" s="26" t="s">
        <v>2</v>
      </c>
      <c r="C5" s="52">
        <v>83</v>
      </c>
      <c r="D5" s="28">
        <v>63</v>
      </c>
      <c r="E5" s="52">
        <f t="shared" si="0"/>
        <v>20</v>
      </c>
      <c r="F5" s="28">
        <v>142</v>
      </c>
      <c r="G5" s="52">
        <f t="shared" si="1"/>
        <v>-59</v>
      </c>
      <c r="H5" s="44"/>
    </row>
    <row r="6" spans="2:8" x14ac:dyDescent="0.25">
      <c r="B6" s="26" t="s">
        <v>3</v>
      </c>
      <c r="C6" s="52">
        <v>155</v>
      </c>
      <c r="D6" s="28">
        <v>184</v>
      </c>
      <c r="E6" s="52">
        <f t="shared" si="0"/>
        <v>-29</v>
      </c>
      <c r="F6" s="28">
        <v>194</v>
      </c>
      <c r="G6" s="52">
        <f t="shared" si="1"/>
        <v>-39</v>
      </c>
      <c r="H6" s="44"/>
    </row>
    <row r="7" spans="2:8" x14ac:dyDescent="0.25">
      <c r="B7" s="26" t="s">
        <v>4</v>
      </c>
      <c r="C7" s="52">
        <v>74</v>
      </c>
      <c r="D7" s="28">
        <v>92</v>
      </c>
      <c r="E7" s="52">
        <f t="shared" si="0"/>
        <v>-18</v>
      </c>
      <c r="F7" s="28">
        <v>114</v>
      </c>
      <c r="G7" s="52">
        <f t="shared" si="1"/>
        <v>-40</v>
      </c>
      <c r="H7" s="44"/>
    </row>
    <row r="8" spans="2:8" x14ac:dyDescent="0.25">
      <c r="B8" s="26" t="s">
        <v>5</v>
      </c>
      <c r="C8" s="52">
        <v>56</v>
      </c>
      <c r="D8" s="28">
        <v>99</v>
      </c>
      <c r="E8" s="52">
        <f t="shared" si="0"/>
        <v>-43</v>
      </c>
      <c r="F8" s="28">
        <v>103</v>
      </c>
      <c r="G8" s="52">
        <f t="shared" si="1"/>
        <v>-47</v>
      </c>
      <c r="H8" s="44"/>
    </row>
    <row r="9" spans="2:8" x14ac:dyDescent="0.25">
      <c r="B9" s="29" t="s">
        <v>6</v>
      </c>
      <c r="C9" s="52">
        <v>30</v>
      </c>
      <c r="D9" s="28">
        <v>29</v>
      </c>
      <c r="E9" s="52">
        <f t="shared" si="0"/>
        <v>1</v>
      </c>
      <c r="F9" s="28">
        <v>54</v>
      </c>
      <c r="G9" s="52">
        <f t="shared" si="1"/>
        <v>-24</v>
      </c>
      <c r="H9" s="44"/>
    </row>
    <row r="10" spans="2:8" x14ac:dyDescent="0.25">
      <c r="B10" s="26" t="s">
        <v>7</v>
      </c>
      <c r="C10" s="52">
        <v>22</v>
      </c>
      <c r="D10" s="28">
        <v>20</v>
      </c>
      <c r="E10" s="52">
        <f t="shared" si="0"/>
        <v>2</v>
      </c>
      <c r="F10" s="28">
        <v>40</v>
      </c>
      <c r="G10" s="52">
        <f t="shared" si="1"/>
        <v>-18</v>
      </c>
      <c r="H10" s="44"/>
    </row>
    <row r="11" spans="2:8" x14ac:dyDescent="0.25">
      <c r="B11" s="26" t="s">
        <v>8</v>
      </c>
      <c r="C11" s="52">
        <v>87</v>
      </c>
      <c r="D11" s="28">
        <v>119</v>
      </c>
      <c r="E11" s="52">
        <f t="shared" si="0"/>
        <v>-32</v>
      </c>
      <c r="F11" s="28">
        <v>97</v>
      </c>
      <c r="G11" s="52">
        <f t="shared" si="1"/>
        <v>-10</v>
      </c>
      <c r="H11" s="44"/>
    </row>
    <row r="12" spans="2:8" x14ac:dyDescent="0.25">
      <c r="B12" s="26" t="s">
        <v>9</v>
      </c>
      <c r="C12" s="52">
        <v>50</v>
      </c>
      <c r="D12" s="28">
        <v>83</v>
      </c>
      <c r="E12" s="52">
        <f t="shared" si="0"/>
        <v>-33</v>
      </c>
      <c r="F12" s="28">
        <v>86</v>
      </c>
      <c r="G12" s="52">
        <f t="shared" si="1"/>
        <v>-36</v>
      </c>
      <c r="H12" s="44"/>
    </row>
    <row r="13" spans="2:8" x14ac:dyDescent="0.25">
      <c r="B13" s="26" t="s">
        <v>10</v>
      </c>
      <c r="C13" s="52">
        <v>22</v>
      </c>
      <c r="D13" s="28">
        <v>135</v>
      </c>
      <c r="E13" s="52">
        <f t="shared" si="0"/>
        <v>-113</v>
      </c>
      <c r="F13" s="28">
        <v>95</v>
      </c>
      <c r="G13" s="52">
        <f t="shared" si="1"/>
        <v>-73</v>
      </c>
      <c r="H13" s="44"/>
    </row>
    <row r="14" spans="2:8" x14ac:dyDescent="0.25">
      <c r="B14" s="26" t="s">
        <v>11</v>
      </c>
      <c r="C14" s="52">
        <v>120</v>
      </c>
      <c r="D14" s="28">
        <v>137</v>
      </c>
      <c r="E14" s="52">
        <f t="shared" si="0"/>
        <v>-17</v>
      </c>
      <c r="F14" s="28">
        <v>190</v>
      </c>
      <c r="G14" s="52">
        <f t="shared" si="1"/>
        <v>-70</v>
      </c>
      <c r="H14" s="44"/>
    </row>
    <row r="15" spans="2:8" x14ac:dyDescent="0.25">
      <c r="B15" s="26" t="s">
        <v>12</v>
      </c>
      <c r="C15" s="52">
        <v>84</v>
      </c>
      <c r="D15" s="28">
        <v>85</v>
      </c>
      <c r="E15" s="52">
        <f t="shared" si="0"/>
        <v>-1</v>
      </c>
      <c r="F15" s="28">
        <v>85</v>
      </c>
      <c r="G15" s="52">
        <f t="shared" si="1"/>
        <v>-1</v>
      </c>
      <c r="H15" s="44"/>
    </row>
    <row r="16" spans="2:8" x14ac:dyDescent="0.25">
      <c r="B16" s="26" t="s">
        <v>13</v>
      </c>
      <c r="C16" s="52">
        <v>55</v>
      </c>
      <c r="D16" s="28">
        <v>32</v>
      </c>
      <c r="E16" s="52">
        <f t="shared" si="0"/>
        <v>23</v>
      </c>
      <c r="F16" s="28">
        <v>46</v>
      </c>
      <c r="G16" s="52">
        <f t="shared" si="1"/>
        <v>9</v>
      </c>
      <c r="H16" s="44"/>
    </row>
    <row r="17" spans="2:8" x14ac:dyDescent="0.25">
      <c r="B17" s="26" t="s">
        <v>14</v>
      </c>
      <c r="C17" s="52">
        <v>88</v>
      </c>
      <c r="D17" s="28">
        <v>163</v>
      </c>
      <c r="E17" s="52">
        <f t="shared" si="0"/>
        <v>-75</v>
      </c>
      <c r="F17" s="28">
        <v>154</v>
      </c>
      <c r="G17" s="52">
        <f t="shared" si="1"/>
        <v>-66</v>
      </c>
      <c r="H17" s="44"/>
    </row>
    <row r="18" spans="2:8" x14ac:dyDescent="0.25">
      <c r="B18" s="26" t="s">
        <v>15</v>
      </c>
      <c r="C18" s="52">
        <v>75</v>
      </c>
      <c r="D18" s="28">
        <v>98</v>
      </c>
      <c r="E18" s="52">
        <f t="shared" si="0"/>
        <v>-23</v>
      </c>
      <c r="F18" s="28">
        <v>86</v>
      </c>
      <c r="G18" s="52">
        <f t="shared" si="1"/>
        <v>-11</v>
      </c>
      <c r="H18" s="44"/>
    </row>
    <row r="19" spans="2:8" x14ac:dyDescent="0.25">
      <c r="B19" s="26" t="s">
        <v>16</v>
      </c>
      <c r="C19" s="52">
        <v>74</v>
      </c>
      <c r="D19" s="28">
        <v>80</v>
      </c>
      <c r="E19" s="52">
        <f t="shared" si="0"/>
        <v>-6</v>
      </c>
      <c r="F19" s="28">
        <v>97</v>
      </c>
      <c r="G19" s="52">
        <f t="shared" si="1"/>
        <v>-23</v>
      </c>
      <c r="H19" s="44"/>
    </row>
    <row r="20" spans="2:8" x14ac:dyDescent="0.25">
      <c r="B20" s="26" t="s">
        <v>17</v>
      </c>
      <c r="C20" s="52">
        <v>86</v>
      </c>
      <c r="D20" s="28">
        <v>75</v>
      </c>
      <c r="E20" s="52">
        <f t="shared" si="0"/>
        <v>11</v>
      </c>
      <c r="F20" s="28">
        <v>96</v>
      </c>
      <c r="G20" s="52">
        <f t="shared" si="1"/>
        <v>-10</v>
      </c>
      <c r="H20" s="44"/>
    </row>
    <row r="21" spans="2:8" x14ac:dyDescent="0.25">
      <c r="B21" s="26" t="s">
        <v>18</v>
      </c>
      <c r="C21" s="52">
        <v>97</v>
      </c>
      <c r="D21" s="28">
        <v>92</v>
      </c>
      <c r="E21" s="52">
        <f t="shared" si="0"/>
        <v>5</v>
      </c>
      <c r="F21" s="28">
        <v>129</v>
      </c>
      <c r="G21" s="52">
        <f t="shared" si="1"/>
        <v>-32</v>
      </c>
      <c r="H21" s="44"/>
    </row>
    <row r="22" spans="2:8" x14ac:dyDescent="0.25">
      <c r="B22" s="26" t="s">
        <v>19</v>
      </c>
      <c r="C22" s="52">
        <v>117</v>
      </c>
      <c r="D22" s="28">
        <v>112</v>
      </c>
      <c r="E22" s="52">
        <f t="shared" si="0"/>
        <v>5</v>
      </c>
      <c r="F22" s="28">
        <v>71</v>
      </c>
      <c r="G22" s="52">
        <f t="shared" si="1"/>
        <v>46</v>
      </c>
      <c r="H22" s="44"/>
    </row>
    <row r="23" spans="2:8" x14ac:dyDescent="0.25">
      <c r="B23" s="26" t="s">
        <v>20</v>
      </c>
      <c r="C23" s="52">
        <v>96</v>
      </c>
      <c r="D23" s="28">
        <v>108</v>
      </c>
      <c r="E23" s="52">
        <f t="shared" si="0"/>
        <v>-12</v>
      </c>
      <c r="F23" s="28">
        <v>120</v>
      </c>
      <c r="G23" s="52">
        <f t="shared" si="1"/>
        <v>-24</v>
      </c>
      <c r="H23" s="44"/>
    </row>
    <row r="24" spans="2:8" x14ac:dyDescent="0.25">
      <c r="B24" s="26" t="s">
        <v>21</v>
      </c>
      <c r="C24" s="52">
        <v>47</v>
      </c>
      <c r="D24" s="28">
        <v>33</v>
      </c>
      <c r="E24" s="52">
        <f t="shared" si="0"/>
        <v>14</v>
      </c>
      <c r="F24" s="28">
        <v>70</v>
      </c>
      <c r="G24" s="52">
        <f t="shared" si="1"/>
        <v>-23</v>
      </c>
      <c r="H24" s="44"/>
    </row>
    <row r="25" spans="2:8" x14ac:dyDescent="0.25">
      <c r="B25" s="26" t="s">
        <v>22</v>
      </c>
      <c r="C25" s="52">
        <v>76</v>
      </c>
      <c r="D25" s="28">
        <v>53</v>
      </c>
      <c r="E25" s="52">
        <f t="shared" si="0"/>
        <v>23</v>
      </c>
      <c r="F25" s="28">
        <v>117</v>
      </c>
      <c r="G25" s="52">
        <f t="shared" si="1"/>
        <v>-41</v>
      </c>
      <c r="H25" s="44"/>
    </row>
    <row r="26" spans="2:8" x14ac:dyDescent="0.25">
      <c r="B26" s="26" t="s">
        <v>23</v>
      </c>
      <c r="C26" s="52">
        <v>147</v>
      </c>
      <c r="D26" s="28">
        <v>130</v>
      </c>
      <c r="E26" s="52">
        <f t="shared" si="0"/>
        <v>17</v>
      </c>
      <c r="F26" s="28">
        <v>163</v>
      </c>
      <c r="G26" s="52">
        <f t="shared" si="1"/>
        <v>-16</v>
      </c>
      <c r="H26" s="44"/>
    </row>
    <row r="27" spans="2:8" x14ac:dyDescent="0.25">
      <c r="B27" s="26" t="s">
        <v>24</v>
      </c>
      <c r="C27" s="52">
        <v>73</v>
      </c>
      <c r="D27" s="28">
        <v>105</v>
      </c>
      <c r="E27" s="52">
        <f t="shared" si="0"/>
        <v>-32</v>
      </c>
      <c r="F27" s="28">
        <v>55</v>
      </c>
      <c r="G27" s="52">
        <f t="shared" si="1"/>
        <v>18</v>
      </c>
      <c r="H27" s="44"/>
    </row>
    <row r="28" spans="2:8" x14ac:dyDescent="0.25">
      <c r="B28" s="30" t="s">
        <v>25</v>
      </c>
      <c r="C28" s="53">
        <f>SUM(C3:C27)</f>
        <v>1897</v>
      </c>
      <c r="D28" s="46">
        <f>SUM(D3:D27)</f>
        <v>2221</v>
      </c>
      <c r="E28" s="53">
        <f>SUM(E3:E27)</f>
        <v>-324</v>
      </c>
      <c r="F28" s="46">
        <f>SUM(F3:F27)</f>
        <v>2556</v>
      </c>
      <c r="G28" s="53">
        <f>SUM(G3:G27)</f>
        <v>-659</v>
      </c>
      <c r="H28" s="44"/>
    </row>
    <row r="29" spans="2:8" ht="12" customHeight="1" x14ac:dyDescent="0.25">
      <c r="B29" s="54" t="s">
        <v>91</v>
      </c>
      <c r="E29" s="44"/>
      <c r="G29" s="44"/>
    </row>
    <row r="30" spans="2:8" ht="9" customHeight="1" x14ac:dyDescent="0.25">
      <c r="B30" s="54" t="s">
        <v>29</v>
      </c>
    </row>
    <row r="31" spans="2:8" ht="12.75" customHeight="1" x14ac:dyDescent="0.25">
      <c r="B31" s="54" t="s">
        <v>30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L29"/>
  <sheetViews>
    <sheetView zoomScale="110" zoomScaleNormal="110" workbookViewId="0">
      <selection activeCell="B1" sqref="B1:M28"/>
    </sheetView>
  </sheetViews>
  <sheetFormatPr defaultRowHeight="15" x14ac:dyDescent="0.25"/>
  <cols>
    <col min="1" max="1" width="1.7109375" style="14" customWidth="1"/>
    <col min="2" max="2" width="20.42578125" style="14" customWidth="1"/>
    <col min="3" max="3" width="13.5703125" style="14" customWidth="1"/>
    <col min="4" max="4" width="12.85546875" style="14" customWidth="1"/>
    <col min="5" max="5" width="14.7109375" style="14" customWidth="1"/>
    <col min="6" max="6" width="13.28515625" style="14" customWidth="1"/>
    <col min="7" max="7" width="15.42578125" style="14" customWidth="1"/>
    <col min="8" max="8" width="1.5703125" style="14" customWidth="1"/>
    <col min="9" max="9" width="20.7109375" style="14" customWidth="1"/>
    <col min="10" max="10" width="13.7109375" style="14" customWidth="1"/>
    <col min="11" max="11" width="10.85546875" style="14" customWidth="1"/>
    <col min="12" max="12" width="10.42578125" style="14" customWidth="1"/>
    <col min="13" max="13" width="5.5703125" style="14" customWidth="1"/>
    <col min="14" max="16384" width="9.140625" style="14"/>
  </cols>
  <sheetData>
    <row r="1" spans="2:12" x14ac:dyDescent="0.25">
      <c r="B1" s="20" t="s">
        <v>86</v>
      </c>
      <c r="I1" s="20" t="s">
        <v>87</v>
      </c>
    </row>
    <row r="2" spans="2:12" ht="75" customHeight="1" x14ac:dyDescent="0.25">
      <c r="B2" s="23" t="s">
        <v>27</v>
      </c>
      <c r="C2" s="24" t="s">
        <v>105</v>
      </c>
      <c r="D2" s="25" t="s">
        <v>97</v>
      </c>
      <c r="E2" s="24" t="s">
        <v>28</v>
      </c>
      <c r="F2" s="25" t="s">
        <v>104</v>
      </c>
      <c r="G2" s="24" t="s">
        <v>26</v>
      </c>
      <c r="I2" s="23" t="s">
        <v>27</v>
      </c>
      <c r="J2" s="24" t="str">
        <f>T('1_bezrobotni'!C2)</f>
        <v>liczba bezrobotnych ogółem stan na 31 VIII '18 r.</v>
      </c>
      <c r="K2" s="24" t="s">
        <v>83</v>
      </c>
      <c r="L2" s="24" t="s">
        <v>85</v>
      </c>
    </row>
    <row r="3" spans="2:12" x14ac:dyDescent="0.25">
      <c r="B3" s="26" t="s">
        <v>0</v>
      </c>
      <c r="C3" s="27">
        <v>585</v>
      </c>
      <c r="D3" s="28">
        <v>591</v>
      </c>
      <c r="E3" s="27">
        <f>SUM(C3)-D3</f>
        <v>-6</v>
      </c>
      <c r="F3" s="28">
        <v>691</v>
      </c>
      <c r="G3" s="27">
        <f t="shared" ref="G3:G27" si="0">SUM(C3)-F3</f>
        <v>-106</v>
      </c>
      <c r="I3" s="26" t="s">
        <v>0</v>
      </c>
      <c r="J3" s="27">
        <f>SUM('1_bezrobotni'!C3)</f>
        <v>1087</v>
      </c>
      <c r="K3" s="27">
        <f>SUM(C3)</f>
        <v>585</v>
      </c>
      <c r="L3" s="34">
        <f t="shared" ref="L3:L28" si="1">SUM(K3)/J3*100</f>
        <v>53.817847286108552</v>
      </c>
    </row>
    <row r="4" spans="2:12" x14ac:dyDescent="0.25">
      <c r="B4" s="26" t="s">
        <v>1</v>
      </c>
      <c r="C4" s="27">
        <v>2381</v>
      </c>
      <c r="D4" s="28">
        <v>2416</v>
      </c>
      <c r="E4" s="27">
        <f>SUM(C4)-D4</f>
        <v>-35</v>
      </c>
      <c r="F4" s="28">
        <v>2726</v>
      </c>
      <c r="G4" s="27">
        <f t="shared" si="0"/>
        <v>-345</v>
      </c>
      <c r="I4" s="26" t="s">
        <v>1</v>
      </c>
      <c r="J4" s="27">
        <f>SUM('1_bezrobotni'!C4)</f>
        <v>4114</v>
      </c>
      <c r="K4" s="27">
        <f t="shared" ref="K4:K27" si="2">SUM(C4)</f>
        <v>2381</v>
      </c>
      <c r="L4" s="34">
        <f t="shared" si="1"/>
        <v>57.87554691298007</v>
      </c>
    </row>
    <row r="5" spans="2:12" x14ac:dyDescent="0.25">
      <c r="B5" s="26" t="s">
        <v>2</v>
      </c>
      <c r="C5" s="27">
        <v>2393</v>
      </c>
      <c r="D5" s="28">
        <v>2417</v>
      </c>
      <c r="E5" s="27">
        <f>SUM(C5)-D5</f>
        <v>-24</v>
      </c>
      <c r="F5" s="28">
        <v>2797</v>
      </c>
      <c r="G5" s="27">
        <f t="shared" si="0"/>
        <v>-404</v>
      </c>
      <c r="I5" s="26" t="s">
        <v>2</v>
      </c>
      <c r="J5" s="27">
        <f>SUM('1_bezrobotni'!C5)</f>
        <v>3567</v>
      </c>
      <c r="K5" s="27">
        <f t="shared" si="2"/>
        <v>2393</v>
      </c>
      <c r="L5" s="34">
        <f t="shared" si="1"/>
        <v>67.087188113260439</v>
      </c>
    </row>
    <row r="6" spans="2:12" x14ac:dyDescent="0.25">
      <c r="B6" s="26" t="s">
        <v>3</v>
      </c>
      <c r="C6" s="27">
        <v>3462</v>
      </c>
      <c r="D6" s="28">
        <v>3455</v>
      </c>
      <c r="E6" s="27">
        <f t="shared" ref="E6:E27" si="3">SUM(C6)-D6</f>
        <v>7</v>
      </c>
      <c r="F6" s="28">
        <v>3742</v>
      </c>
      <c r="G6" s="27">
        <f t="shared" si="0"/>
        <v>-280</v>
      </c>
      <c r="I6" s="26" t="s">
        <v>3</v>
      </c>
      <c r="J6" s="27">
        <f>SUM('1_bezrobotni'!C6)</f>
        <v>6425</v>
      </c>
      <c r="K6" s="27">
        <f t="shared" si="2"/>
        <v>3462</v>
      </c>
      <c r="L6" s="34">
        <f t="shared" si="1"/>
        <v>53.88326848249028</v>
      </c>
    </row>
    <row r="7" spans="2:12" x14ac:dyDescent="0.25">
      <c r="B7" s="26" t="s">
        <v>4</v>
      </c>
      <c r="C7" s="27">
        <v>3136</v>
      </c>
      <c r="D7" s="28">
        <v>3176</v>
      </c>
      <c r="E7" s="27">
        <f t="shared" si="3"/>
        <v>-40</v>
      </c>
      <c r="F7" s="28">
        <v>3545</v>
      </c>
      <c r="G7" s="27">
        <f t="shared" si="0"/>
        <v>-409</v>
      </c>
      <c r="I7" s="26" t="s">
        <v>4</v>
      </c>
      <c r="J7" s="27">
        <f>SUM('1_bezrobotni'!C7)</f>
        <v>4885</v>
      </c>
      <c r="K7" s="27">
        <f t="shared" si="2"/>
        <v>3136</v>
      </c>
      <c r="L7" s="34">
        <f t="shared" si="1"/>
        <v>64.196519959058335</v>
      </c>
    </row>
    <row r="8" spans="2:12" x14ac:dyDescent="0.25">
      <c r="B8" s="26" t="s">
        <v>5</v>
      </c>
      <c r="C8" s="27">
        <v>1070</v>
      </c>
      <c r="D8" s="28">
        <v>1078</v>
      </c>
      <c r="E8" s="27">
        <f t="shared" si="3"/>
        <v>-8</v>
      </c>
      <c r="F8" s="28">
        <v>1233</v>
      </c>
      <c r="G8" s="27">
        <f t="shared" si="0"/>
        <v>-163</v>
      </c>
      <c r="I8" s="26" t="s">
        <v>5</v>
      </c>
      <c r="J8" s="27">
        <f>SUM('1_bezrobotni'!C8)</f>
        <v>1927</v>
      </c>
      <c r="K8" s="27">
        <f t="shared" si="2"/>
        <v>1070</v>
      </c>
      <c r="L8" s="34">
        <f>SUM(K8)/J8*100</f>
        <v>55.526725480020758</v>
      </c>
    </row>
    <row r="9" spans="2:12" x14ac:dyDescent="0.25">
      <c r="B9" s="29" t="s">
        <v>6</v>
      </c>
      <c r="C9" s="27">
        <v>1180</v>
      </c>
      <c r="D9" s="28">
        <v>1184</v>
      </c>
      <c r="E9" s="27">
        <f t="shared" si="3"/>
        <v>-4</v>
      </c>
      <c r="F9" s="28">
        <v>1682</v>
      </c>
      <c r="G9" s="27">
        <f t="shared" si="0"/>
        <v>-502</v>
      </c>
      <c r="I9" s="29" t="s">
        <v>6</v>
      </c>
      <c r="J9" s="27">
        <f>SUM('1_bezrobotni'!C9)</f>
        <v>2047</v>
      </c>
      <c r="K9" s="27">
        <f t="shared" si="2"/>
        <v>1180</v>
      </c>
      <c r="L9" s="34">
        <f t="shared" si="1"/>
        <v>57.645334636052759</v>
      </c>
    </row>
    <row r="10" spans="2:12" x14ac:dyDescent="0.25">
      <c r="B10" s="26" t="s">
        <v>7</v>
      </c>
      <c r="C10" s="27">
        <v>819</v>
      </c>
      <c r="D10" s="28">
        <v>831</v>
      </c>
      <c r="E10" s="27">
        <f t="shared" si="3"/>
        <v>-12</v>
      </c>
      <c r="F10" s="28">
        <v>877</v>
      </c>
      <c r="G10" s="27">
        <f t="shared" si="0"/>
        <v>-58</v>
      </c>
      <c r="I10" s="26" t="s">
        <v>7</v>
      </c>
      <c r="J10" s="27">
        <f>SUM('1_bezrobotni'!C10)</f>
        <v>1672</v>
      </c>
      <c r="K10" s="27">
        <f t="shared" si="2"/>
        <v>819</v>
      </c>
      <c r="L10" s="34">
        <f t="shared" si="1"/>
        <v>48.983253588516746</v>
      </c>
    </row>
    <row r="11" spans="2:12" x14ac:dyDescent="0.25">
      <c r="B11" s="26" t="s">
        <v>8</v>
      </c>
      <c r="C11" s="27">
        <v>1949</v>
      </c>
      <c r="D11" s="28">
        <v>1926</v>
      </c>
      <c r="E11" s="27">
        <f t="shared" si="3"/>
        <v>23</v>
      </c>
      <c r="F11" s="28">
        <v>1974</v>
      </c>
      <c r="G11" s="27">
        <f t="shared" si="0"/>
        <v>-25</v>
      </c>
      <c r="I11" s="26" t="s">
        <v>8</v>
      </c>
      <c r="J11" s="27">
        <f>SUM('1_bezrobotni'!C11)</f>
        <v>3654</v>
      </c>
      <c r="K11" s="27">
        <f t="shared" si="2"/>
        <v>1949</v>
      </c>
      <c r="L11" s="34">
        <f t="shared" si="1"/>
        <v>53.338806787082646</v>
      </c>
    </row>
    <row r="12" spans="2:12" x14ac:dyDescent="0.25">
      <c r="B12" s="26" t="s">
        <v>9</v>
      </c>
      <c r="C12" s="27">
        <v>1045</v>
      </c>
      <c r="D12" s="28">
        <v>1049</v>
      </c>
      <c r="E12" s="27">
        <f t="shared" si="3"/>
        <v>-4</v>
      </c>
      <c r="F12" s="28">
        <v>1208</v>
      </c>
      <c r="G12" s="27">
        <f t="shared" si="0"/>
        <v>-163</v>
      </c>
      <c r="I12" s="26" t="s">
        <v>9</v>
      </c>
      <c r="J12" s="27">
        <f>SUM('1_bezrobotni'!C12)</f>
        <v>1932</v>
      </c>
      <c r="K12" s="27">
        <f t="shared" si="2"/>
        <v>1045</v>
      </c>
      <c r="L12" s="34">
        <f t="shared" si="1"/>
        <v>54.08902691511387</v>
      </c>
    </row>
    <row r="13" spans="2:12" x14ac:dyDescent="0.25">
      <c r="B13" s="26" t="s">
        <v>10</v>
      </c>
      <c r="C13" s="27">
        <v>1752</v>
      </c>
      <c r="D13" s="28">
        <v>1730</v>
      </c>
      <c r="E13" s="27">
        <f t="shared" si="3"/>
        <v>22</v>
      </c>
      <c r="F13" s="28">
        <v>1873</v>
      </c>
      <c r="G13" s="27">
        <f t="shared" si="0"/>
        <v>-121</v>
      </c>
      <c r="I13" s="26" t="s">
        <v>10</v>
      </c>
      <c r="J13" s="27">
        <f>SUM('1_bezrobotni'!C13)</f>
        <v>3264</v>
      </c>
      <c r="K13" s="27">
        <f t="shared" si="2"/>
        <v>1752</v>
      </c>
      <c r="L13" s="34">
        <f t="shared" si="1"/>
        <v>53.67647058823529</v>
      </c>
    </row>
    <row r="14" spans="2:12" x14ac:dyDescent="0.25">
      <c r="B14" s="26" t="s">
        <v>11</v>
      </c>
      <c r="C14" s="27">
        <v>1949</v>
      </c>
      <c r="D14" s="28">
        <v>1909</v>
      </c>
      <c r="E14" s="27">
        <f t="shared" si="3"/>
        <v>40</v>
      </c>
      <c r="F14" s="28">
        <v>2358</v>
      </c>
      <c r="G14" s="27">
        <f t="shared" si="0"/>
        <v>-409</v>
      </c>
      <c r="I14" s="26" t="s">
        <v>11</v>
      </c>
      <c r="J14" s="27">
        <f>SUM('1_bezrobotni'!C14)</f>
        <v>3224</v>
      </c>
      <c r="K14" s="27">
        <f t="shared" si="2"/>
        <v>1949</v>
      </c>
      <c r="L14" s="34">
        <f t="shared" si="1"/>
        <v>60.45285359801489</v>
      </c>
    </row>
    <row r="15" spans="2:12" x14ac:dyDescent="0.25">
      <c r="B15" s="26" t="s">
        <v>12</v>
      </c>
      <c r="C15" s="27">
        <v>2075</v>
      </c>
      <c r="D15" s="28">
        <v>2038</v>
      </c>
      <c r="E15" s="27">
        <f t="shared" si="3"/>
        <v>37</v>
      </c>
      <c r="F15" s="28">
        <v>2142</v>
      </c>
      <c r="G15" s="27">
        <f t="shared" si="0"/>
        <v>-67</v>
      </c>
      <c r="I15" s="26" t="s">
        <v>12</v>
      </c>
      <c r="J15" s="27">
        <f>SUM('1_bezrobotni'!C15)</f>
        <v>3765</v>
      </c>
      <c r="K15" s="27">
        <f t="shared" si="2"/>
        <v>2075</v>
      </c>
      <c r="L15" s="34">
        <f t="shared" si="1"/>
        <v>55.112881806108895</v>
      </c>
    </row>
    <row r="16" spans="2:12" x14ac:dyDescent="0.25">
      <c r="B16" s="26" t="s">
        <v>13</v>
      </c>
      <c r="C16" s="27">
        <v>1926</v>
      </c>
      <c r="D16" s="28">
        <v>1909</v>
      </c>
      <c r="E16" s="27">
        <f t="shared" si="3"/>
        <v>17</v>
      </c>
      <c r="F16" s="28">
        <v>2123</v>
      </c>
      <c r="G16" s="27">
        <f t="shared" si="0"/>
        <v>-197</v>
      </c>
      <c r="I16" s="26" t="s">
        <v>13</v>
      </c>
      <c r="J16" s="27">
        <f>SUM('1_bezrobotni'!C16)</f>
        <v>3581</v>
      </c>
      <c r="K16" s="27">
        <f t="shared" si="2"/>
        <v>1926</v>
      </c>
      <c r="L16" s="34">
        <f t="shared" si="1"/>
        <v>53.783859257190727</v>
      </c>
    </row>
    <row r="17" spans="2:12" x14ac:dyDescent="0.25">
      <c r="B17" s="26" t="s">
        <v>14</v>
      </c>
      <c r="C17" s="27">
        <v>2322</v>
      </c>
      <c r="D17" s="28">
        <v>2300</v>
      </c>
      <c r="E17" s="27">
        <f t="shared" si="3"/>
        <v>22</v>
      </c>
      <c r="F17" s="28">
        <v>2508</v>
      </c>
      <c r="G17" s="27">
        <f t="shared" si="0"/>
        <v>-186</v>
      </c>
      <c r="I17" s="26" t="s">
        <v>14</v>
      </c>
      <c r="J17" s="27">
        <f>SUM('1_bezrobotni'!C17)</f>
        <v>3944</v>
      </c>
      <c r="K17" s="27">
        <f t="shared" si="2"/>
        <v>2322</v>
      </c>
      <c r="L17" s="34">
        <f t="shared" si="1"/>
        <v>58.874239350912781</v>
      </c>
    </row>
    <row r="18" spans="2:12" x14ac:dyDescent="0.25">
      <c r="B18" s="26" t="s">
        <v>15</v>
      </c>
      <c r="C18" s="27">
        <v>2072</v>
      </c>
      <c r="D18" s="28">
        <v>2061</v>
      </c>
      <c r="E18" s="27">
        <f t="shared" si="3"/>
        <v>11</v>
      </c>
      <c r="F18" s="28">
        <v>2032</v>
      </c>
      <c r="G18" s="27">
        <f t="shared" si="0"/>
        <v>40</v>
      </c>
      <c r="I18" s="26" t="s">
        <v>15</v>
      </c>
      <c r="J18" s="27">
        <f>SUM('1_bezrobotni'!C18)</f>
        <v>3443</v>
      </c>
      <c r="K18" s="27">
        <f t="shared" si="2"/>
        <v>2072</v>
      </c>
      <c r="L18" s="34">
        <f t="shared" si="1"/>
        <v>60.180075515538775</v>
      </c>
    </row>
    <row r="19" spans="2:12" x14ac:dyDescent="0.25">
      <c r="B19" s="26" t="s">
        <v>16</v>
      </c>
      <c r="C19" s="27">
        <v>3266</v>
      </c>
      <c r="D19" s="28">
        <v>3222</v>
      </c>
      <c r="E19" s="27">
        <f t="shared" si="3"/>
        <v>44</v>
      </c>
      <c r="F19" s="28">
        <v>3462</v>
      </c>
      <c r="G19" s="27">
        <f t="shared" si="0"/>
        <v>-196</v>
      </c>
      <c r="I19" s="26" t="s">
        <v>16</v>
      </c>
      <c r="J19" s="27">
        <f>SUM('1_bezrobotni'!C19)</f>
        <v>6159</v>
      </c>
      <c r="K19" s="27">
        <f t="shared" si="2"/>
        <v>3266</v>
      </c>
      <c r="L19" s="34">
        <f t="shared" si="1"/>
        <v>53.028088975483037</v>
      </c>
    </row>
    <row r="20" spans="2:12" x14ac:dyDescent="0.25">
      <c r="B20" s="26" t="s">
        <v>17</v>
      </c>
      <c r="C20" s="27">
        <v>1521</v>
      </c>
      <c r="D20" s="28">
        <v>1504</v>
      </c>
      <c r="E20" s="27">
        <f t="shared" si="3"/>
        <v>17</v>
      </c>
      <c r="F20" s="28">
        <v>1707</v>
      </c>
      <c r="G20" s="27">
        <f t="shared" si="0"/>
        <v>-186</v>
      </c>
      <c r="I20" s="26" t="s">
        <v>17</v>
      </c>
      <c r="J20" s="27">
        <f>SUM('1_bezrobotni'!C20)</f>
        <v>2781</v>
      </c>
      <c r="K20" s="27">
        <f t="shared" si="2"/>
        <v>1521</v>
      </c>
      <c r="L20" s="34">
        <f t="shared" si="1"/>
        <v>54.692556634304211</v>
      </c>
    </row>
    <row r="21" spans="2:12" x14ac:dyDescent="0.25">
      <c r="B21" s="26" t="s">
        <v>18</v>
      </c>
      <c r="C21" s="27">
        <v>1442</v>
      </c>
      <c r="D21" s="28">
        <v>1396</v>
      </c>
      <c r="E21" s="27">
        <f t="shared" si="3"/>
        <v>46</v>
      </c>
      <c r="F21" s="28">
        <v>1557</v>
      </c>
      <c r="G21" s="27">
        <f t="shared" si="0"/>
        <v>-115</v>
      </c>
      <c r="I21" s="26" t="s">
        <v>18</v>
      </c>
      <c r="J21" s="27">
        <f>SUM('1_bezrobotni'!C21)</f>
        <v>2412</v>
      </c>
      <c r="K21" s="27">
        <f t="shared" si="2"/>
        <v>1442</v>
      </c>
      <c r="L21" s="34">
        <f t="shared" si="1"/>
        <v>59.784411276948589</v>
      </c>
    </row>
    <row r="22" spans="2:12" x14ac:dyDescent="0.25">
      <c r="B22" s="26" t="s">
        <v>19</v>
      </c>
      <c r="C22" s="27">
        <v>2032</v>
      </c>
      <c r="D22" s="28">
        <v>2072</v>
      </c>
      <c r="E22" s="27">
        <f t="shared" si="3"/>
        <v>-40</v>
      </c>
      <c r="F22" s="28">
        <v>2183</v>
      </c>
      <c r="G22" s="27">
        <f t="shared" si="0"/>
        <v>-151</v>
      </c>
      <c r="I22" s="26" t="s">
        <v>19</v>
      </c>
      <c r="J22" s="27">
        <f>SUM('1_bezrobotni'!C22)</f>
        <v>3581</v>
      </c>
      <c r="K22" s="27">
        <f t="shared" si="2"/>
        <v>2032</v>
      </c>
      <c r="L22" s="34">
        <f t="shared" si="1"/>
        <v>56.743926277576094</v>
      </c>
    </row>
    <row r="23" spans="2:12" x14ac:dyDescent="0.25">
      <c r="B23" s="26" t="s">
        <v>20</v>
      </c>
      <c r="C23" s="27">
        <v>934</v>
      </c>
      <c r="D23" s="28">
        <v>959</v>
      </c>
      <c r="E23" s="27">
        <f t="shared" si="3"/>
        <v>-25</v>
      </c>
      <c r="F23" s="28">
        <v>1185</v>
      </c>
      <c r="G23" s="27">
        <f t="shared" si="0"/>
        <v>-251</v>
      </c>
      <c r="I23" s="26" t="s">
        <v>20</v>
      </c>
      <c r="J23" s="27">
        <f>SUM('1_bezrobotni'!C23)</f>
        <v>1509</v>
      </c>
      <c r="K23" s="27">
        <f t="shared" si="2"/>
        <v>934</v>
      </c>
      <c r="L23" s="34">
        <f t="shared" si="1"/>
        <v>61.895294897282973</v>
      </c>
    </row>
    <row r="24" spans="2:12" x14ac:dyDescent="0.25">
      <c r="B24" s="26" t="s">
        <v>21</v>
      </c>
      <c r="C24" s="27">
        <v>464</v>
      </c>
      <c r="D24" s="28">
        <v>466</v>
      </c>
      <c r="E24" s="27">
        <f t="shared" si="3"/>
        <v>-2</v>
      </c>
      <c r="F24" s="28">
        <v>679</v>
      </c>
      <c r="G24" s="27">
        <f t="shared" si="0"/>
        <v>-215</v>
      </c>
      <c r="I24" s="26" t="s">
        <v>21</v>
      </c>
      <c r="J24" s="27">
        <f>SUM('1_bezrobotni'!C24)</f>
        <v>829</v>
      </c>
      <c r="K24" s="27">
        <f t="shared" si="2"/>
        <v>464</v>
      </c>
      <c r="L24" s="34">
        <f t="shared" si="1"/>
        <v>55.971049457177322</v>
      </c>
    </row>
    <row r="25" spans="2:12" x14ac:dyDescent="0.25">
      <c r="B25" s="26" t="s">
        <v>22</v>
      </c>
      <c r="C25" s="27">
        <v>1758</v>
      </c>
      <c r="D25" s="28">
        <v>1736</v>
      </c>
      <c r="E25" s="27">
        <f t="shared" si="3"/>
        <v>22</v>
      </c>
      <c r="F25" s="28">
        <v>1943</v>
      </c>
      <c r="G25" s="27">
        <f t="shared" si="0"/>
        <v>-185</v>
      </c>
      <c r="I25" s="26" t="s">
        <v>22</v>
      </c>
      <c r="J25" s="27">
        <f>SUM('1_bezrobotni'!C25)</f>
        <v>3199</v>
      </c>
      <c r="K25" s="27">
        <f t="shared" si="2"/>
        <v>1758</v>
      </c>
      <c r="L25" s="34">
        <f t="shared" si="1"/>
        <v>54.954673335417311</v>
      </c>
    </row>
    <row r="26" spans="2:12" x14ac:dyDescent="0.25">
      <c r="B26" s="26" t="s">
        <v>23</v>
      </c>
      <c r="C26" s="27">
        <v>3562</v>
      </c>
      <c r="D26" s="28">
        <v>3512</v>
      </c>
      <c r="E26" s="27">
        <f t="shared" si="3"/>
        <v>50</v>
      </c>
      <c r="F26" s="28">
        <v>3783</v>
      </c>
      <c r="G26" s="27">
        <f t="shared" si="0"/>
        <v>-221</v>
      </c>
      <c r="I26" s="26" t="s">
        <v>23</v>
      </c>
      <c r="J26" s="27">
        <f>SUM('1_bezrobotni'!C26)</f>
        <v>6703</v>
      </c>
      <c r="K26" s="27">
        <f t="shared" si="2"/>
        <v>3562</v>
      </c>
      <c r="L26" s="34">
        <f t="shared" si="1"/>
        <v>53.140384902282555</v>
      </c>
    </row>
    <row r="27" spans="2:12" x14ac:dyDescent="0.25">
      <c r="B27" s="26" t="s">
        <v>24</v>
      </c>
      <c r="C27" s="27">
        <v>823</v>
      </c>
      <c r="D27" s="28">
        <v>845</v>
      </c>
      <c r="E27" s="27">
        <f t="shared" si="3"/>
        <v>-22</v>
      </c>
      <c r="F27" s="28">
        <v>940</v>
      </c>
      <c r="G27" s="27">
        <f t="shared" si="0"/>
        <v>-117</v>
      </c>
      <c r="I27" s="26" t="s">
        <v>24</v>
      </c>
      <c r="J27" s="27">
        <f>SUM('1_bezrobotni'!C27)</f>
        <v>1473</v>
      </c>
      <c r="K27" s="27">
        <f t="shared" si="2"/>
        <v>823</v>
      </c>
      <c r="L27" s="34">
        <f t="shared" si="1"/>
        <v>55.872369314324509</v>
      </c>
    </row>
    <row r="28" spans="2:12" x14ac:dyDescent="0.25">
      <c r="B28" s="30" t="s">
        <v>25</v>
      </c>
      <c r="C28" s="31">
        <f>SUM(C3:C27)</f>
        <v>45918</v>
      </c>
      <c r="D28" s="32">
        <f>SUM(D3:D27)</f>
        <v>45782</v>
      </c>
      <c r="E28" s="31">
        <f>SUM(E3:E27)</f>
        <v>136</v>
      </c>
      <c r="F28" s="32">
        <f>SUM(F3:F27)</f>
        <v>50950</v>
      </c>
      <c r="G28" s="31">
        <f>SUM(G3:G27)</f>
        <v>-5032</v>
      </c>
      <c r="I28" s="30" t="s">
        <v>25</v>
      </c>
      <c r="J28" s="31">
        <f>SUM(J3:J27)</f>
        <v>81177</v>
      </c>
      <c r="K28" s="31">
        <f>SUM(K3:K27)</f>
        <v>45918</v>
      </c>
      <c r="L28" s="35">
        <f t="shared" si="1"/>
        <v>56.565283269891722</v>
      </c>
    </row>
    <row r="29" spans="2:12" x14ac:dyDescent="0.25">
      <c r="E29" s="33"/>
    </row>
  </sheetData>
  <printOptions horizontalCentered="1" verticalCentered="1"/>
  <pageMargins left="0" right="0" top="0.39370078740157483" bottom="0" header="0" footer="0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21"/>
  <sheetViews>
    <sheetView zoomScale="130" zoomScaleNormal="130" workbookViewId="0">
      <selection activeCell="B1" sqref="B1:G20"/>
    </sheetView>
  </sheetViews>
  <sheetFormatPr defaultRowHeight="15" x14ac:dyDescent="0.25"/>
  <cols>
    <col min="1" max="1" width="2.5703125" style="13" customWidth="1"/>
    <col min="2" max="2" width="26.7109375" style="14" customWidth="1"/>
    <col min="3" max="3" width="14.7109375" style="14" customWidth="1"/>
    <col min="4" max="4" width="14.42578125" style="14" customWidth="1"/>
    <col min="5" max="5" width="13.7109375" style="14" customWidth="1"/>
    <col min="6" max="6" width="14.140625" style="14" customWidth="1"/>
    <col min="7" max="7" width="13.5703125" style="14" customWidth="1"/>
    <col min="8" max="16384" width="9.140625" style="14"/>
  </cols>
  <sheetData>
    <row r="1" spans="2:7" x14ac:dyDescent="0.25">
      <c r="B1" s="20" t="s">
        <v>88</v>
      </c>
    </row>
    <row r="2" spans="2:7" ht="75" x14ac:dyDescent="0.25">
      <c r="B2" s="15" t="s">
        <v>27</v>
      </c>
      <c r="C2" s="15" t="s">
        <v>107</v>
      </c>
      <c r="D2" s="16" t="s">
        <v>106</v>
      </c>
      <c r="E2" s="15" t="s">
        <v>89</v>
      </c>
      <c r="F2" s="16" t="s">
        <v>108</v>
      </c>
      <c r="G2" s="15" t="s">
        <v>90</v>
      </c>
    </row>
    <row r="3" spans="2:7" x14ac:dyDescent="0.25">
      <c r="B3" s="56" t="s">
        <v>37</v>
      </c>
      <c r="C3" s="58">
        <v>5.8</v>
      </c>
      <c r="D3" s="57">
        <v>5.9</v>
      </c>
      <c r="E3" s="58">
        <f t="shared" ref="E3:E19" si="0">SUM(C3)-D3</f>
        <v>-0.10000000000000053</v>
      </c>
      <c r="F3" s="57">
        <v>7</v>
      </c>
      <c r="G3" s="58">
        <f t="shared" ref="G3:G19" si="1">SUM(C3)-F3</f>
        <v>-1.2000000000000002</v>
      </c>
    </row>
    <row r="4" spans="2:7" x14ac:dyDescent="0.25">
      <c r="B4" s="17" t="s">
        <v>38</v>
      </c>
      <c r="C4" s="18">
        <v>5.2</v>
      </c>
      <c r="D4" s="55">
        <v>5.2</v>
      </c>
      <c r="E4" s="18">
        <f t="shared" si="0"/>
        <v>0</v>
      </c>
      <c r="F4" s="55">
        <v>6.2</v>
      </c>
      <c r="G4" s="18">
        <f t="shared" si="1"/>
        <v>-1</v>
      </c>
    </row>
    <row r="5" spans="2:7" x14ac:dyDescent="0.25">
      <c r="B5" s="17" t="s">
        <v>39</v>
      </c>
      <c r="C5" s="19">
        <v>8.6</v>
      </c>
      <c r="D5" s="55">
        <v>8.6999999999999993</v>
      </c>
      <c r="E5" s="19">
        <f t="shared" si="0"/>
        <v>-9.9999999999999645E-2</v>
      </c>
      <c r="F5" s="55">
        <v>10.199999999999999</v>
      </c>
      <c r="G5" s="18">
        <f t="shared" si="1"/>
        <v>-1.5999999999999996</v>
      </c>
    </row>
    <row r="6" spans="2:7" x14ac:dyDescent="0.25">
      <c r="B6" s="17" t="s">
        <v>40</v>
      </c>
      <c r="C6" s="18">
        <v>7.8</v>
      </c>
      <c r="D6" s="55">
        <v>7.8</v>
      </c>
      <c r="E6" s="18">
        <f t="shared" si="0"/>
        <v>0</v>
      </c>
      <c r="F6" s="55">
        <v>8.9</v>
      </c>
      <c r="G6" s="18">
        <f t="shared" si="1"/>
        <v>-1.1000000000000005</v>
      </c>
    </row>
    <row r="7" spans="2:7" x14ac:dyDescent="0.25">
      <c r="B7" s="17" t="s">
        <v>41</v>
      </c>
      <c r="C7" s="18">
        <v>5.8</v>
      </c>
      <c r="D7" s="55">
        <v>5.8</v>
      </c>
      <c r="E7" s="18">
        <f t="shared" si="0"/>
        <v>0</v>
      </c>
      <c r="F7" s="55">
        <v>7</v>
      </c>
      <c r="G7" s="18">
        <f t="shared" si="1"/>
        <v>-1.2000000000000002</v>
      </c>
    </row>
    <row r="8" spans="2:7" x14ac:dyDescent="0.25">
      <c r="B8" s="17" t="s">
        <v>42</v>
      </c>
      <c r="C8" s="18">
        <v>6.1</v>
      </c>
      <c r="D8" s="55">
        <v>6.2</v>
      </c>
      <c r="E8" s="18">
        <f t="shared" si="0"/>
        <v>-0.10000000000000053</v>
      </c>
      <c r="F8" s="55">
        <v>7.3</v>
      </c>
      <c r="G8" s="18">
        <f t="shared" si="1"/>
        <v>-1.2000000000000002</v>
      </c>
    </row>
    <row r="9" spans="2:7" x14ac:dyDescent="0.25">
      <c r="B9" s="17" t="s">
        <v>43</v>
      </c>
      <c r="C9" s="18">
        <v>4.8</v>
      </c>
      <c r="D9" s="55">
        <v>4.8</v>
      </c>
      <c r="E9" s="18">
        <f t="shared" si="0"/>
        <v>0</v>
      </c>
      <c r="F9" s="55">
        <v>5.6</v>
      </c>
      <c r="G9" s="18">
        <f t="shared" si="1"/>
        <v>-0.79999999999999982</v>
      </c>
    </row>
    <row r="10" spans="2:7" x14ac:dyDescent="0.25">
      <c r="B10" s="17" t="s">
        <v>44</v>
      </c>
      <c r="C10" s="18">
        <v>5.0999999999999996</v>
      </c>
      <c r="D10" s="55">
        <v>5.0999999999999996</v>
      </c>
      <c r="E10" s="18">
        <f t="shared" si="0"/>
        <v>0</v>
      </c>
      <c r="F10" s="55">
        <v>6.1</v>
      </c>
      <c r="G10" s="18">
        <f t="shared" si="1"/>
        <v>-1</v>
      </c>
    </row>
    <row r="11" spans="2:7" x14ac:dyDescent="0.25">
      <c r="B11" s="17" t="s">
        <v>45</v>
      </c>
      <c r="C11" s="18">
        <v>6.1</v>
      </c>
      <c r="D11" s="55">
        <v>6.1</v>
      </c>
      <c r="E11" s="18">
        <f t="shared" si="0"/>
        <v>0</v>
      </c>
      <c r="F11" s="55">
        <v>7.6</v>
      </c>
      <c r="G11" s="18">
        <f t="shared" si="1"/>
        <v>-1.5</v>
      </c>
    </row>
    <row r="12" spans="2:7" x14ac:dyDescent="0.25">
      <c r="B12" s="56" t="s">
        <v>46</v>
      </c>
      <c r="C12" s="58">
        <v>8.6999999999999993</v>
      </c>
      <c r="D12" s="57">
        <v>8.6999999999999993</v>
      </c>
      <c r="E12" s="58">
        <f t="shared" si="0"/>
        <v>0</v>
      </c>
      <c r="F12" s="57">
        <v>9.8000000000000007</v>
      </c>
      <c r="G12" s="58">
        <f>SUM(C12)-F12</f>
        <v>-1.1000000000000014</v>
      </c>
    </row>
    <row r="13" spans="2:7" x14ac:dyDescent="0.25">
      <c r="B13" s="17" t="s">
        <v>47</v>
      </c>
      <c r="C13" s="18">
        <v>7.8</v>
      </c>
      <c r="D13" s="55">
        <v>7.8</v>
      </c>
      <c r="E13" s="18">
        <f t="shared" si="0"/>
        <v>0</v>
      </c>
      <c r="F13" s="55">
        <v>9.1</v>
      </c>
      <c r="G13" s="18">
        <f t="shared" si="1"/>
        <v>-1.2999999999999998</v>
      </c>
    </row>
    <row r="14" spans="2:7" x14ac:dyDescent="0.25">
      <c r="B14" s="17" t="s">
        <v>48</v>
      </c>
      <c r="C14" s="18">
        <v>4.9000000000000004</v>
      </c>
      <c r="D14" s="55">
        <v>4.8</v>
      </c>
      <c r="E14" s="18">
        <f t="shared" si="0"/>
        <v>0.10000000000000053</v>
      </c>
      <c r="F14" s="55">
        <v>5.7</v>
      </c>
      <c r="G14" s="18">
        <f t="shared" si="1"/>
        <v>-0.79999999999999982</v>
      </c>
    </row>
    <row r="15" spans="2:7" x14ac:dyDescent="0.25">
      <c r="B15" s="17" t="s">
        <v>49</v>
      </c>
      <c r="C15" s="18">
        <v>4.5</v>
      </c>
      <c r="D15" s="55">
        <v>4.5</v>
      </c>
      <c r="E15" s="18">
        <f t="shared" si="0"/>
        <v>0</v>
      </c>
      <c r="F15" s="55">
        <v>5.6</v>
      </c>
      <c r="G15" s="18">
        <f t="shared" si="1"/>
        <v>-1.0999999999999996</v>
      </c>
    </row>
    <row r="16" spans="2:7" x14ac:dyDescent="0.25">
      <c r="B16" s="17" t="s">
        <v>50</v>
      </c>
      <c r="C16" s="18">
        <v>8.1999999999999993</v>
      </c>
      <c r="D16" s="55">
        <v>8.1999999999999993</v>
      </c>
      <c r="E16" s="18">
        <f t="shared" si="0"/>
        <v>0</v>
      </c>
      <c r="F16" s="55">
        <v>9.1</v>
      </c>
      <c r="G16" s="18">
        <f t="shared" si="1"/>
        <v>-0.90000000000000036</v>
      </c>
    </row>
    <row r="17" spans="2:7" x14ac:dyDescent="0.25">
      <c r="B17" s="17" t="s">
        <v>51</v>
      </c>
      <c r="C17" s="18">
        <v>9.9</v>
      </c>
      <c r="D17" s="55">
        <v>9.9</v>
      </c>
      <c r="E17" s="18">
        <f t="shared" si="0"/>
        <v>0</v>
      </c>
      <c r="F17" s="55">
        <v>11.9</v>
      </c>
      <c r="G17" s="18">
        <f t="shared" si="1"/>
        <v>-2</v>
      </c>
    </row>
    <row r="18" spans="2:7" x14ac:dyDescent="0.25">
      <c r="B18" s="17" t="s">
        <v>52</v>
      </c>
      <c r="C18" s="18">
        <v>3.3</v>
      </c>
      <c r="D18" s="55">
        <v>3.3</v>
      </c>
      <c r="E18" s="18">
        <f t="shared" si="0"/>
        <v>0</v>
      </c>
      <c r="F18" s="55">
        <v>4.0999999999999996</v>
      </c>
      <c r="G18" s="18">
        <f t="shared" si="1"/>
        <v>-0.79999999999999982</v>
      </c>
    </row>
    <row r="19" spans="2:7" x14ac:dyDescent="0.25">
      <c r="B19" s="17" t="s">
        <v>53</v>
      </c>
      <c r="C19" s="18">
        <v>7.3</v>
      </c>
      <c r="D19" s="55">
        <v>7.3</v>
      </c>
      <c r="E19" s="18">
        <f t="shared" si="0"/>
        <v>0</v>
      </c>
      <c r="F19" s="55">
        <v>9</v>
      </c>
      <c r="G19" s="18">
        <f t="shared" si="1"/>
        <v>-1.7000000000000002</v>
      </c>
    </row>
    <row r="20" spans="2:7" ht="12.75" customHeight="1" x14ac:dyDescent="0.25">
      <c r="B20" s="8" t="s">
        <v>95</v>
      </c>
    </row>
    <row r="21" spans="2:7" ht="9.75" customHeight="1" x14ac:dyDescent="0.25">
      <c r="B21" s="8"/>
    </row>
  </sheetData>
  <printOptions horizontalCentered="1" verticalCentered="1"/>
  <pageMargins left="0" right="0" top="0.19685039370078741" bottom="0" header="0" footer="0"/>
  <pageSetup paperSize="9" scale="11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G30"/>
  <sheetViews>
    <sheetView zoomScale="110" zoomScaleNormal="110" workbookViewId="0">
      <selection activeCell="B1" sqref="B1:G29"/>
    </sheetView>
  </sheetViews>
  <sheetFormatPr defaultRowHeight="15" x14ac:dyDescent="0.25"/>
  <cols>
    <col min="1" max="1" width="2.140625" style="14" customWidth="1"/>
    <col min="2" max="2" width="27.42578125" style="14" customWidth="1"/>
    <col min="3" max="3" width="17.140625" style="14" customWidth="1"/>
    <col min="4" max="4" width="15.42578125" style="14" customWidth="1"/>
    <col min="5" max="5" width="15.28515625" style="14" customWidth="1"/>
    <col min="6" max="6" width="16.85546875" style="14" customWidth="1"/>
    <col min="7" max="7" width="15.42578125" style="14" customWidth="1"/>
    <col min="8" max="16384" width="9.140625" style="14"/>
  </cols>
  <sheetData>
    <row r="1" spans="2:7" x14ac:dyDescent="0.25">
      <c r="B1" s="20" t="s">
        <v>54</v>
      </c>
    </row>
    <row r="2" spans="2:7" ht="60" x14ac:dyDescent="0.25">
      <c r="B2" s="24" t="s">
        <v>27</v>
      </c>
      <c r="C2" s="24" t="s">
        <v>110</v>
      </c>
      <c r="D2" s="25" t="s">
        <v>109</v>
      </c>
      <c r="E2" s="24" t="s">
        <v>80</v>
      </c>
      <c r="F2" s="25" t="s">
        <v>111</v>
      </c>
      <c r="G2" s="24" t="s">
        <v>81</v>
      </c>
    </row>
    <row r="3" spans="2:7" x14ac:dyDescent="0.25">
      <c r="B3" s="36" t="s">
        <v>46</v>
      </c>
      <c r="C3" s="37">
        <v>8.6999999999999993</v>
      </c>
      <c r="D3" s="38">
        <v>8.6999999999999993</v>
      </c>
      <c r="E3" s="37">
        <f t="shared" ref="E3:E28" si="0">SUM(C3)-D3</f>
        <v>0</v>
      </c>
      <c r="F3" s="38">
        <v>9.8000000000000007</v>
      </c>
      <c r="G3" s="37">
        <f t="shared" ref="G3:G28" si="1">SUM(C3)-F3</f>
        <v>-1.1000000000000014</v>
      </c>
    </row>
    <row r="4" spans="2:7" x14ac:dyDescent="0.25">
      <c r="B4" s="17" t="s">
        <v>55</v>
      </c>
      <c r="C4" s="18">
        <v>12.8</v>
      </c>
      <c r="D4" s="39">
        <v>12.8</v>
      </c>
      <c r="E4" s="40">
        <f t="shared" si="0"/>
        <v>0</v>
      </c>
      <c r="F4" s="39">
        <v>14.9</v>
      </c>
      <c r="G4" s="40">
        <f t="shared" si="1"/>
        <v>-2.0999999999999996</v>
      </c>
    </row>
    <row r="5" spans="2:7" x14ac:dyDescent="0.25">
      <c r="B5" s="17" t="s">
        <v>56</v>
      </c>
      <c r="C5" s="18">
        <v>14.7</v>
      </c>
      <c r="D5" s="39">
        <v>14.8</v>
      </c>
      <c r="E5" s="40">
        <f t="shared" si="0"/>
        <v>-0.10000000000000142</v>
      </c>
      <c r="F5" s="39">
        <v>16.600000000000001</v>
      </c>
      <c r="G5" s="40">
        <f t="shared" si="1"/>
        <v>-1.9000000000000021</v>
      </c>
    </row>
    <row r="6" spans="2:7" x14ac:dyDescent="0.25">
      <c r="B6" s="17" t="s">
        <v>57</v>
      </c>
      <c r="C6" s="18">
        <v>6</v>
      </c>
      <c r="D6" s="39">
        <v>6.1</v>
      </c>
      <c r="E6" s="40">
        <f t="shared" si="0"/>
        <v>-9.9999999999999645E-2</v>
      </c>
      <c r="F6" s="39">
        <v>7.3</v>
      </c>
      <c r="G6" s="40">
        <f t="shared" si="1"/>
        <v>-1.2999999999999998</v>
      </c>
    </row>
    <row r="7" spans="2:7" x14ac:dyDescent="0.25">
      <c r="B7" s="17" t="s">
        <v>58</v>
      </c>
      <c r="C7" s="18">
        <v>12.2</v>
      </c>
      <c r="D7" s="39">
        <v>12.2</v>
      </c>
      <c r="E7" s="40">
        <f t="shared" si="0"/>
        <v>0</v>
      </c>
      <c r="F7" s="39">
        <v>13.3</v>
      </c>
      <c r="G7" s="40">
        <f t="shared" si="1"/>
        <v>-1.1000000000000014</v>
      </c>
    </row>
    <row r="8" spans="2:7" x14ac:dyDescent="0.25">
      <c r="B8" s="17" t="s">
        <v>59</v>
      </c>
      <c r="C8" s="18">
        <v>9.4</v>
      </c>
      <c r="D8" s="39">
        <v>9.6</v>
      </c>
      <c r="E8" s="40">
        <f t="shared" si="0"/>
        <v>-0.19999999999999929</v>
      </c>
      <c r="F8" s="39">
        <v>10.8</v>
      </c>
      <c r="G8" s="40">
        <f t="shared" si="1"/>
        <v>-1.4000000000000004</v>
      </c>
    </row>
    <row r="9" spans="2:7" x14ac:dyDescent="0.25">
      <c r="B9" s="17" t="s">
        <v>60</v>
      </c>
      <c r="C9" s="18">
        <v>8.1999999999999993</v>
      </c>
      <c r="D9" s="39">
        <v>8.1999999999999993</v>
      </c>
      <c r="E9" s="40">
        <f t="shared" si="0"/>
        <v>0</v>
      </c>
      <c r="F9" s="39">
        <v>9.6999999999999993</v>
      </c>
      <c r="G9" s="40">
        <f t="shared" si="1"/>
        <v>-1.5</v>
      </c>
    </row>
    <row r="10" spans="2:7" x14ac:dyDescent="0.25">
      <c r="B10" s="17" t="s">
        <v>61</v>
      </c>
      <c r="C10" s="18">
        <v>5.8</v>
      </c>
      <c r="D10" s="39">
        <v>5.9</v>
      </c>
      <c r="E10" s="40">
        <f t="shared" si="0"/>
        <v>-0.10000000000000053</v>
      </c>
      <c r="F10" s="39">
        <v>8.1999999999999993</v>
      </c>
      <c r="G10" s="40">
        <f t="shared" si="1"/>
        <v>-2.3999999999999995</v>
      </c>
    </row>
    <row r="11" spans="2:7" x14ac:dyDescent="0.25">
      <c r="B11" s="17" t="s">
        <v>62</v>
      </c>
      <c r="C11" s="41">
        <v>14.9</v>
      </c>
      <c r="D11" s="39">
        <v>15.2</v>
      </c>
      <c r="E11" s="40">
        <f t="shared" si="0"/>
        <v>-0.29999999999999893</v>
      </c>
      <c r="F11" s="39">
        <v>16.2</v>
      </c>
      <c r="G11" s="40">
        <f t="shared" si="1"/>
        <v>-1.2999999999999989</v>
      </c>
    </row>
    <row r="12" spans="2:7" x14ac:dyDescent="0.25">
      <c r="B12" s="17" t="s">
        <v>63</v>
      </c>
      <c r="C12" s="18">
        <v>13.3</v>
      </c>
      <c r="D12" s="39">
        <v>13.4</v>
      </c>
      <c r="E12" s="40">
        <f t="shared" si="0"/>
        <v>-9.9999999999999645E-2</v>
      </c>
      <c r="F12" s="39">
        <v>13.7</v>
      </c>
      <c r="G12" s="40">
        <f t="shared" si="1"/>
        <v>-0.39999999999999858</v>
      </c>
    </row>
    <row r="13" spans="2:7" x14ac:dyDescent="0.25">
      <c r="B13" s="17" t="s">
        <v>64</v>
      </c>
      <c r="C13" s="18">
        <v>8.1</v>
      </c>
      <c r="D13" s="39">
        <v>8.3000000000000007</v>
      </c>
      <c r="E13" s="40">
        <f t="shared" si="0"/>
        <v>-0.20000000000000107</v>
      </c>
      <c r="F13" s="39">
        <v>9.6</v>
      </c>
      <c r="G13" s="40">
        <f t="shared" si="1"/>
        <v>-1.5</v>
      </c>
    </row>
    <row r="14" spans="2:7" x14ac:dyDescent="0.25">
      <c r="B14" s="17" t="s">
        <v>65</v>
      </c>
      <c r="C14" s="18">
        <v>10.5</v>
      </c>
      <c r="D14" s="39">
        <v>10.5</v>
      </c>
      <c r="E14" s="40">
        <f t="shared" si="0"/>
        <v>0</v>
      </c>
      <c r="F14" s="39">
        <v>11.6</v>
      </c>
      <c r="G14" s="40">
        <f t="shared" si="1"/>
        <v>-1.0999999999999996</v>
      </c>
    </row>
    <row r="15" spans="2:7" x14ac:dyDescent="0.25">
      <c r="B15" s="17" t="s">
        <v>66</v>
      </c>
      <c r="C15" s="18">
        <v>4.9000000000000004</v>
      </c>
      <c r="D15" s="39">
        <v>5</v>
      </c>
      <c r="E15" s="40">
        <f t="shared" si="0"/>
        <v>-9.9999999999999645E-2</v>
      </c>
      <c r="F15" s="39">
        <v>6.2</v>
      </c>
      <c r="G15" s="40">
        <f t="shared" si="1"/>
        <v>-1.2999999999999998</v>
      </c>
    </row>
    <row r="16" spans="2:7" x14ac:dyDescent="0.25">
      <c r="B16" s="17" t="s">
        <v>67</v>
      </c>
      <c r="C16" s="18">
        <v>16.3</v>
      </c>
      <c r="D16" s="39">
        <v>16.2</v>
      </c>
      <c r="E16" s="40">
        <f t="shared" si="0"/>
        <v>0.10000000000000142</v>
      </c>
      <c r="F16" s="39">
        <v>17.5</v>
      </c>
      <c r="G16" s="40">
        <f t="shared" si="1"/>
        <v>-1.1999999999999993</v>
      </c>
    </row>
    <row r="17" spans="2:7" x14ac:dyDescent="0.25">
      <c r="B17" s="17" t="s">
        <v>68</v>
      </c>
      <c r="C17" s="18">
        <v>13.2</v>
      </c>
      <c r="D17" s="39">
        <v>13.1</v>
      </c>
      <c r="E17" s="40">
        <f t="shared" si="0"/>
        <v>9.9999999999999645E-2</v>
      </c>
      <c r="F17" s="39">
        <v>14.4</v>
      </c>
      <c r="G17" s="40">
        <f t="shared" si="1"/>
        <v>-1.2000000000000011</v>
      </c>
    </row>
    <row r="18" spans="2:7" x14ac:dyDescent="0.25">
      <c r="B18" s="17" t="s">
        <v>69</v>
      </c>
      <c r="C18" s="18">
        <v>11.9</v>
      </c>
      <c r="D18" s="39">
        <v>11.9</v>
      </c>
      <c r="E18" s="40">
        <f t="shared" si="0"/>
        <v>0</v>
      </c>
      <c r="F18" s="39">
        <v>13.3</v>
      </c>
      <c r="G18" s="40">
        <f t="shared" si="1"/>
        <v>-1.4000000000000004</v>
      </c>
    </row>
    <row r="19" spans="2:7" x14ac:dyDescent="0.25">
      <c r="B19" s="17" t="s">
        <v>70</v>
      </c>
      <c r="C19" s="18">
        <v>12</v>
      </c>
      <c r="D19" s="39">
        <v>12</v>
      </c>
      <c r="E19" s="40">
        <f t="shared" si="0"/>
        <v>0</v>
      </c>
      <c r="F19" s="39">
        <v>12.4</v>
      </c>
      <c r="G19" s="40">
        <f t="shared" si="1"/>
        <v>-0.40000000000000036</v>
      </c>
    </row>
    <row r="20" spans="2:7" x14ac:dyDescent="0.25">
      <c r="B20" s="17" t="s">
        <v>71</v>
      </c>
      <c r="C20" s="18">
        <v>8.8000000000000007</v>
      </c>
      <c r="D20" s="39">
        <v>8.8000000000000007</v>
      </c>
      <c r="E20" s="40">
        <f t="shared" si="0"/>
        <v>0</v>
      </c>
      <c r="F20" s="39">
        <v>9.6</v>
      </c>
      <c r="G20" s="40">
        <f t="shared" si="1"/>
        <v>-0.79999999999999893</v>
      </c>
    </row>
    <row r="21" spans="2:7" x14ac:dyDescent="0.25">
      <c r="B21" s="17" t="s">
        <v>72</v>
      </c>
      <c r="C21" s="18">
        <v>6.7</v>
      </c>
      <c r="D21" s="39">
        <v>6.7</v>
      </c>
      <c r="E21" s="40">
        <f t="shared" si="0"/>
        <v>0</v>
      </c>
      <c r="F21" s="39">
        <v>7.4</v>
      </c>
      <c r="G21" s="40">
        <f t="shared" si="1"/>
        <v>-0.70000000000000018</v>
      </c>
    </row>
    <row r="22" spans="2:7" x14ac:dyDescent="0.25">
      <c r="B22" s="17" t="s">
        <v>73</v>
      </c>
      <c r="C22" s="18">
        <v>5.4</v>
      </c>
      <c r="D22" s="39">
        <v>5.2</v>
      </c>
      <c r="E22" s="40">
        <f t="shared" si="0"/>
        <v>0.20000000000000018</v>
      </c>
      <c r="F22" s="39">
        <v>6</v>
      </c>
      <c r="G22" s="40">
        <f t="shared" si="1"/>
        <v>-0.59999999999999964</v>
      </c>
    </row>
    <row r="23" spans="2:7" x14ac:dyDescent="0.25">
      <c r="B23" s="17" t="s">
        <v>74</v>
      </c>
      <c r="C23" s="18">
        <v>13.7</v>
      </c>
      <c r="D23" s="39">
        <v>14</v>
      </c>
      <c r="E23" s="40">
        <f t="shared" si="0"/>
        <v>-0.30000000000000071</v>
      </c>
      <c r="F23" s="39">
        <v>14.7</v>
      </c>
      <c r="G23" s="40">
        <f t="shared" si="1"/>
        <v>-1</v>
      </c>
    </row>
    <row r="24" spans="2:7" x14ac:dyDescent="0.25">
      <c r="B24" s="17" t="s">
        <v>75</v>
      </c>
      <c r="C24" s="18">
        <v>6.7</v>
      </c>
      <c r="D24" s="39">
        <v>6.7</v>
      </c>
      <c r="E24" s="40">
        <f t="shared" si="0"/>
        <v>0</v>
      </c>
      <c r="F24" s="39">
        <v>8.4</v>
      </c>
      <c r="G24" s="40">
        <f t="shared" si="1"/>
        <v>-1.7000000000000002</v>
      </c>
    </row>
    <row r="25" spans="2:7" x14ac:dyDescent="0.25">
      <c r="B25" s="17" t="s">
        <v>76</v>
      </c>
      <c r="C25" s="41">
        <v>2.7</v>
      </c>
      <c r="D25" s="39">
        <v>2.7</v>
      </c>
      <c r="E25" s="40">
        <f t="shared" si="0"/>
        <v>0</v>
      </c>
      <c r="F25" s="39">
        <v>3.9</v>
      </c>
      <c r="G25" s="40">
        <f t="shared" si="1"/>
        <v>-1.1999999999999997</v>
      </c>
    </row>
    <row r="26" spans="2:7" x14ac:dyDescent="0.25">
      <c r="B26" s="17" t="s">
        <v>77</v>
      </c>
      <c r="C26" s="18">
        <v>11.5</v>
      </c>
      <c r="D26" s="39">
        <v>11.5</v>
      </c>
      <c r="E26" s="40">
        <f>SUM(C26)-D26</f>
        <v>0</v>
      </c>
      <c r="F26" s="39">
        <v>13.1</v>
      </c>
      <c r="G26" s="40">
        <f t="shared" si="1"/>
        <v>-1.5999999999999996</v>
      </c>
    </row>
    <row r="27" spans="2:7" x14ac:dyDescent="0.25">
      <c r="B27" s="17" t="s">
        <v>78</v>
      </c>
      <c r="C27" s="18">
        <v>5.5</v>
      </c>
      <c r="D27" s="39">
        <v>5.5</v>
      </c>
      <c r="E27" s="40">
        <f t="shared" si="0"/>
        <v>0</v>
      </c>
      <c r="F27" s="39">
        <v>6</v>
      </c>
      <c r="G27" s="40">
        <f t="shared" si="1"/>
        <v>-0.5</v>
      </c>
    </row>
    <row r="28" spans="2:7" x14ac:dyDescent="0.25">
      <c r="B28" s="17" t="s">
        <v>79</v>
      </c>
      <c r="C28" s="18">
        <v>8.3000000000000007</v>
      </c>
      <c r="D28" s="42">
        <v>8.6</v>
      </c>
      <c r="E28" s="40">
        <f t="shared" si="0"/>
        <v>-0.29999999999999893</v>
      </c>
      <c r="F28" s="42">
        <v>9.6999999999999993</v>
      </c>
      <c r="G28" s="40">
        <f t="shared" si="1"/>
        <v>-1.3999999999999986</v>
      </c>
    </row>
    <row r="29" spans="2:7" x14ac:dyDescent="0.25">
      <c r="B29" s="8" t="s">
        <v>94</v>
      </c>
    </row>
    <row r="30" spans="2:7" x14ac:dyDescent="0.25">
      <c r="B30" s="8"/>
    </row>
  </sheetData>
  <printOptions horizontalCentered="1" verticalCentered="1"/>
  <pageMargins left="0" right="0" top="0" bottom="0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M28"/>
  <sheetViews>
    <sheetView zoomScale="120" zoomScaleNormal="120" workbookViewId="0">
      <selection activeCell="B1" sqref="B1:N28"/>
    </sheetView>
  </sheetViews>
  <sheetFormatPr defaultRowHeight="15" x14ac:dyDescent="0.25"/>
  <cols>
    <col min="1" max="1" width="1.7109375" style="14" customWidth="1"/>
    <col min="2" max="2" width="23.42578125" style="14" customWidth="1"/>
    <col min="3" max="3" width="15.42578125" style="14" customWidth="1"/>
    <col min="4" max="4" width="16.85546875" style="14" customWidth="1"/>
    <col min="5" max="5" width="16.42578125" style="14" customWidth="1"/>
    <col min="6" max="6" width="17.140625" style="14" customWidth="1"/>
    <col min="7" max="7" width="17.5703125" style="14" customWidth="1"/>
    <col min="8" max="8" width="1.7109375" style="14" customWidth="1"/>
    <col min="9" max="9" width="23.7109375" style="14" customWidth="1"/>
    <col min="10" max="10" width="14.5703125" style="14" customWidth="1"/>
    <col min="11" max="11" width="16.140625" style="14" customWidth="1"/>
    <col min="12" max="12" width="14.42578125" style="14" customWidth="1"/>
    <col min="13" max="14" width="3" style="14" customWidth="1"/>
    <col min="15" max="16384" width="9.140625" style="14"/>
  </cols>
  <sheetData>
    <row r="1" spans="2:12" x14ac:dyDescent="0.25">
      <c r="B1" s="20" t="s">
        <v>34</v>
      </c>
      <c r="I1" s="20" t="s">
        <v>35</v>
      </c>
    </row>
    <row r="2" spans="2:12" ht="86.25" customHeight="1" x14ac:dyDescent="0.25">
      <c r="B2" s="23" t="s">
        <v>27</v>
      </c>
      <c r="C2" s="24" t="s">
        <v>113</v>
      </c>
      <c r="D2" s="25" t="s">
        <v>98</v>
      </c>
      <c r="E2" s="24" t="s">
        <v>28</v>
      </c>
      <c r="F2" s="25" t="s">
        <v>112</v>
      </c>
      <c r="G2" s="24" t="s">
        <v>26</v>
      </c>
      <c r="I2" s="23" t="s">
        <v>27</v>
      </c>
      <c r="J2" s="24" t="str">
        <f>T('1_bezrobotni'!C2)</f>
        <v>liczba bezrobotnych ogółem stan na 31 VIII '18 r.</v>
      </c>
      <c r="K2" s="24" t="str">
        <f>T(C2)</f>
        <v>liczba bezrobotnych zam. na wsi stan na 31 VIII '18 r.</v>
      </c>
      <c r="L2" s="24" t="s">
        <v>32</v>
      </c>
    </row>
    <row r="3" spans="2:12" x14ac:dyDescent="0.25">
      <c r="B3" s="26" t="s">
        <v>0</v>
      </c>
      <c r="C3" s="27">
        <v>644</v>
      </c>
      <c r="D3" s="28">
        <v>639</v>
      </c>
      <c r="E3" s="27">
        <f t="shared" ref="E3:E23" si="0">SUM(C3)-D3</f>
        <v>5</v>
      </c>
      <c r="F3" s="28">
        <v>776</v>
      </c>
      <c r="G3" s="27">
        <f t="shared" ref="G3:G23" si="1">SUM(C3)-F3</f>
        <v>-132</v>
      </c>
      <c r="H3" s="44"/>
      <c r="I3" s="26" t="s">
        <v>0</v>
      </c>
      <c r="J3" s="27">
        <f>SUM('1_bezrobotni'!C3)</f>
        <v>1087</v>
      </c>
      <c r="K3" s="27">
        <f>SUM(C3)</f>
        <v>644</v>
      </c>
      <c r="L3" s="40">
        <f t="shared" ref="L3:L23" si="2">SUM(K3)/J3*100</f>
        <v>59.245630174793007</v>
      </c>
    </row>
    <row r="4" spans="2:12" x14ac:dyDescent="0.25">
      <c r="B4" s="26" t="s">
        <v>1</v>
      </c>
      <c r="C4" s="27">
        <v>3734</v>
      </c>
      <c r="D4" s="28">
        <v>3779</v>
      </c>
      <c r="E4" s="27">
        <f t="shared" si="0"/>
        <v>-45</v>
      </c>
      <c r="F4" s="28">
        <v>4274</v>
      </c>
      <c r="G4" s="27">
        <f t="shared" si="1"/>
        <v>-540</v>
      </c>
      <c r="H4" s="44"/>
      <c r="I4" s="26" t="s">
        <v>1</v>
      </c>
      <c r="J4" s="27">
        <f>SUM('1_bezrobotni'!C4)</f>
        <v>4114</v>
      </c>
      <c r="K4" s="27">
        <f t="shared" ref="K4:K22" si="3">SUM(C4)</f>
        <v>3734</v>
      </c>
      <c r="L4" s="40">
        <f t="shared" si="2"/>
        <v>90.763247447739431</v>
      </c>
    </row>
    <row r="5" spans="2:12" x14ac:dyDescent="0.25">
      <c r="B5" s="26" t="s">
        <v>2</v>
      </c>
      <c r="C5" s="27">
        <v>2051</v>
      </c>
      <c r="D5" s="28">
        <v>2085</v>
      </c>
      <c r="E5" s="27">
        <f t="shared" si="0"/>
        <v>-34</v>
      </c>
      <c r="F5" s="28">
        <v>2534</v>
      </c>
      <c r="G5" s="27">
        <f t="shared" si="1"/>
        <v>-483</v>
      </c>
      <c r="H5" s="44"/>
      <c r="I5" s="26" t="s">
        <v>2</v>
      </c>
      <c r="J5" s="27">
        <f>SUM('1_bezrobotni'!C5)</f>
        <v>3567</v>
      </c>
      <c r="K5" s="27">
        <f t="shared" si="3"/>
        <v>2051</v>
      </c>
      <c r="L5" s="40">
        <f t="shared" si="2"/>
        <v>57.499299130922346</v>
      </c>
    </row>
    <row r="6" spans="2:12" x14ac:dyDescent="0.25">
      <c r="B6" s="26" t="s">
        <v>3</v>
      </c>
      <c r="C6" s="27">
        <v>3888</v>
      </c>
      <c r="D6" s="28">
        <v>3921</v>
      </c>
      <c r="E6" s="27">
        <f t="shared" si="0"/>
        <v>-33</v>
      </c>
      <c r="F6" s="28">
        <v>4284</v>
      </c>
      <c r="G6" s="27">
        <f t="shared" si="1"/>
        <v>-396</v>
      </c>
      <c r="H6" s="44"/>
      <c r="I6" s="26" t="s">
        <v>3</v>
      </c>
      <c r="J6" s="27">
        <f>SUM('1_bezrobotni'!C6)</f>
        <v>6425</v>
      </c>
      <c r="K6" s="27">
        <f t="shared" si="3"/>
        <v>3888</v>
      </c>
      <c r="L6" s="40">
        <f t="shared" si="2"/>
        <v>60.5136186770428</v>
      </c>
    </row>
    <row r="7" spans="2:12" x14ac:dyDescent="0.25">
      <c r="B7" s="26" t="s">
        <v>4</v>
      </c>
      <c r="C7" s="27">
        <v>3385</v>
      </c>
      <c r="D7" s="28">
        <v>3484</v>
      </c>
      <c r="E7" s="27">
        <f t="shared" si="0"/>
        <v>-99</v>
      </c>
      <c r="F7" s="28">
        <v>3966</v>
      </c>
      <c r="G7" s="27">
        <f t="shared" si="1"/>
        <v>-581</v>
      </c>
      <c r="H7" s="44"/>
      <c r="I7" s="26" t="s">
        <v>4</v>
      </c>
      <c r="J7" s="27">
        <f>SUM('1_bezrobotni'!C7)</f>
        <v>4885</v>
      </c>
      <c r="K7" s="27">
        <f t="shared" si="3"/>
        <v>3385</v>
      </c>
      <c r="L7" s="40">
        <f t="shared" si="2"/>
        <v>69.293756397134089</v>
      </c>
    </row>
    <row r="8" spans="2:12" x14ac:dyDescent="0.25">
      <c r="B8" s="26" t="s">
        <v>5</v>
      </c>
      <c r="C8" s="27">
        <v>1676</v>
      </c>
      <c r="D8" s="28">
        <v>1667</v>
      </c>
      <c r="E8" s="27">
        <f t="shared" si="0"/>
        <v>9</v>
      </c>
      <c r="F8" s="28">
        <v>1983</v>
      </c>
      <c r="G8" s="27">
        <f t="shared" si="1"/>
        <v>-307</v>
      </c>
      <c r="H8" s="44"/>
      <c r="I8" s="26" t="s">
        <v>5</v>
      </c>
      <c r="J8" s="27">
        <f>SUM('1_bezrobotni'!C8)</f>
        <v>1927</v>
      </c>
      <c r="K8" s="27">
        <f t="shared" si="3"/>
        <v>1676</v>
      </c>
      <c r="L8" s="40">
        <f t="shared" si="2"/>
        <v>86.974571873378309</v>
      </c>
    </row>
    <row r="9" spans="2:12" x14ac:dyDescent="0.25">
      <c r="B9" s="29" t="s">
        <v>6</v>
      </c>
      <c r="C9" s="27">
        <v>1816</v>
      </c>
      <c r="D9" s="28">
        <v>1851</v>
      </c>
      <c r="E9" s="27">
        <f t="shared" si="0"/>
        <v>-35</v>
      </c>
      <c r="F9" s="28">
        <v>2639</v>
      </c>
      <c r="G9" s="27">
        <f t="shared" si="1"/>
        <v>-823</v>
      </c>
      <c r="H9" s="44"/>
      <c r="I9" s="29" t="s">
        <v>6</v>
      </c>
      <c r="J9" s="27">
        <f>SUM('1_bezrobotni'!C9)</f>
        <v>2047</v>
      </c>
      <c r="K9" s="27">
        <f t="shared" si="3"/>
        <v>1816</v>
      </c>
      <c r="L9" s="40">
        <f t="shared" si="2"/>
        <v>88.715192965315097</v>
      </c>
    </row>
    <row r="10" spans="2:12" x14ac:dyDescent="0.25">
      <c r="B10" s="26" t="s">
        <v>7</v>
      </c>
      <c r="C10" s="27">
        <v>1331</v>
      </c>
      <c r="D10" s="28">
        <v>1379</v>
      </c>
      <c r="E10" s="27">
        <f t="shared" si="0"/>
        <v>-48</v>
      </c>
      <c r="F10" s="28">
        <v>1453</v>
      </c>
      <c r="G10" s="27">
        <f t="shared" si="1"/>
        <v>-122</v>
      </c>
      <c r="H10" s="44"/>
      <c r="I10" s="26" t="s">
        <v>7</v>
      </c>
      <c r="J10" s="27">
        <f>SUM('1_bezrobotni'!C10)</f>
        <v>1672</v>
      </c>
      <c r="K10" s="27">
        <f>SUM(C10)</f>
        <v>1331</v>
      </c>
      <c r="L10" s="40">
        <f t="shared" si="2"/>
        <v>79.60526315789474</v>
      </c>
    </row>
    <row r="11" spans="2:12" x14ac:dyDescent="0.25">
      <c r="B11" s="26" t="s">
        <v>8</v>
      </c>
      <c r="C11" s="27">
        <v>2716</v>
      </c>
      <c r="D11" s="28">
        <v>2755</v>
      </c>
      <c r="E11" s="27">
        <f t="shared" si="0"/>
        <v>-39</v>
      </c>
      <c r="F11" s="28">
        <v>2774</v>
      </c>
      <c r="G11" s="27">
        <f t="shared" si="1"/>
        <v>-58</v>
      </c>
      <c r="H11" s="44"/>
      <c r="I11" s="26" t="s">
        <v>8</v>
      </c>
      <c r="J11" s="27">
        <f>SUM('1_bezrobotni'!C11)</f>
        <v>3654</v>
      </c>
      <c r="K11" s="27">
        <f t="shared" si="3"/>
        <v>2716</v>
      </c>
      <c r="L11" s="40">
        <f t="shared" si="2"/>
        <v>74.329501915708818</v>
      </c>
    </row>
    <row r="12" spans="2:12" x14ac:dyDescent="0.25">
      <c r="B12" s="26" t="s">
        <v>9</v>
      </c>
      <c r="C12" s="27">
        <v>1252</v>
      </c>
      <c r="D12" s="28">
        <v>1260</v>
      </c>
      <c r="E12" s="27">
        <f t="shared" si="0"/>
        <v>-8</v>
      </c>
      <c r="F12" s="28">
        <v>1488</v>
      </c>
      <c r="G12" s="27">
        <f t="shared" si="1"/>
        <v>-236</v>
      </c>
      <c r="H12" s="44"/>
      <c r="I12" s="26" t="s">
        <v>9</v>
      </c>
      <c r="J12" s="27">
        <f>SUM('1_bezrobotni'!C12)</f>
        <v>1932</v>
      </c>
      <c r="K12" s="27">
        <f t="shared" si="3"/>
        <v>1252</v>
      </c>
      <c r="L12" s="40">
        <f t="shared" si="2"/>
        <v>64.803312629399585</v>
      </c>
    </row>
    <row r="13" spans="2:12" x14ac:dyDescent="0.25">
      <c r="B13" s="26" t="s">
        <v>10</v>
      </c>
      <c r="C13" s="27">
        <v>2593</v>
      </c>
      <c r="D13" s="28">
        <v>2605</v>
      </c>
      <c r="E13" s="27">
        <f t="shared" si="0"/>
        <v>-12</v>
      </c>
      <c r="F13" s="28">
        <v>2848</v>
      </c>
      <c r="G13" s="27">
        <f t="shared" si="1"/>
        <v>-255</v>
      </c>
      <c r="H13" s="44"/>
      <c r="I13" s="26" t="s">
        <v>10</v>
      </c>
      <c r="J13" s="27">
        <f>SUM('1_bezrobotni'!C13)</f>
        <v>3264</v>
      </c>
      <c r="K13" s="27">
        <f t="shared" si="3"/>
        <v>2593</v>
      </c>
      <c r="L13" s="40">
        <f t="shared" si="2"/>
        <v>79.442401960784309</v>
      </c>
    </row>
    <row r="14" spans="2:12" x14ac:dyDescent="0.25">
      <c r="B14" s="26" t="s">
        <v>11</v>
      </c>
      <c r="C14" s="27">
        <v>1599</v>
      </c>
      <c r="D14" s="28">
        <v>1618</v>
      </c>
      <c r="E14" s="27">
        <f t="shared" si="0"/>
        <v>-19</v>
      </c>
      <c r="F14" s="28">
        <v>2001</v>
      </c>
      <c r="G14" s="27">
        <f t="shared" si="1"/>
        <v>-402</v>
      </c>
      <c r="H14" s="44"/>
      <c r="I14" s="26" t="s">
        <v>11</v>
      </c>
      <c r="J14" s="27">
        <f>SUM('1_bezrobotni'!C14)</f>
        <v>3224</v>
      </c>
      <c r="K14" s="27">
        <f t="shared" si="3"/>
        <v>1599</v>
      </c>
      <c r="L14" s="40">
        <f t="shared" si="2"/>
        <v>49.596774193548384</v>
      </c>
    </row>
    <row r="15" spans="2:12" x14ac:dyDescent="0.25">
      <c r="B15" s="26" t="s">
        <v>12</v>
      </c>
      <c r="C15" s="27">
        <v>2444</v>
      </c>
      <c r="D15" s="28">
        <v>2413</v>
      </c>
      <c r="E15" s="27">
        <f t="shared" si="0"/>
        <v>31</v>
      </c>
      <c r="F15" s="28">
        <v>2579</v>
      </c>
      <c r="G15" s="27">
        <f t="shared" si="1"/>
        <v>-135</v>
      </c>
      <c r="H15" s="44"/>
      <c r="I15" s="26" t="s">
        <v>12</v>
      </c>
      <c r="J15" s="27">
        <f>SUM('1_bezrobotni'!C15)</f>
        <v>3765</v>
      </c>
      <c r="K15" s="27">
        <f t="shared" si="3"/>
        <v>2444</v>
      </c>
      <c r="L15" s="40">
        <f t="shared" si="2"/>
        <v>64.913678618857901</v>
      </c>
    </row>
    <row r="16" spans="2:12" x14ac:dyDescent="0.25">
      <c r="B16" s="26" t="s">
        <v>13</v>
      </c>
      <c r="C16" s="27">
        <v>3581</v>
      </c>
      <c r="D16" s="28">
        <v>3563</v>
      </c>
      <c r="E16" s="27">
        <f t="shared" si="0"/>
        <v>18</v>
      </c>
      <c r="F16" s="28">
        <v>3950</v>
      </c>
      <c r="G16" s="27">
        <f t="shared" si="1"/>
        <v>-369</v>
      </c>
      <c r="H16" s="44"/>
      <c r="I16" s="26" t="s">
        <v>13</v>
      </c>
      <c r="J16" s="27">
        <f>SUM('1_bezrobotni'!C16)</f>
        <v>3581</v>
      </c>
      <c r="K16" s="27">
        <f t="shared" si="3"/>
        <v>3581</v>
      </c>
      <c r="L16" s="40">
        <f t="shared" si="2"/>
        <v>100</v>
      </c>
    </row>
    <row r="17" spans="2:13" x14ac:dyDescent="0.25">
      <c r="B17" s="26" t="s">
        <v>14</v>
      </c>
      <c r="C17" s="27">
        <v>2933</v>
      </c>
      <c r="D17" s="28">
        <v>2916</v>
      </c>
      <c r="E17" s="27">
        <f t="shared" si="0"/>
        <v>17</v>
      </c>
      <c r="F17" s="28">
        <v>3292</v>
      </c>
      <c r="G17" s="27">
        <f t="shared" si="1"/>
        <v>-359</v>
      </c>
      <c r="H17" s="44"/>
      <c r="I17" s="26" t="s">
        <v>14</v>
      </c>
      <c r="J17" s="27">
        <f>SUM('1_bezrobotni'!C17)</f>
        <v>3944</v>
      </c>
      <c r="K17" s="27">
        <f t="shared" si="3"/>
        <v>2933</v>
      </c>
      <c r="L17" s="40">
        <f t="shared" si="2"/>
        <v>74.366125760649084</v>
      </c>
      <c r="M17" s="45"/>
    </row>
    <row r="18" spans="2:13" x14ac:dyDescent="0.25">
      <c r="B18" s="26" t="s">
        <v>15</v>
      </c>
      <c r="C18" s="27">
        <v>2470</v>
      </c>
      <c r="D18" s="28">
        <v>2458</v>
      </c>
      <c r="E18" s="27">
        <f t="shared" si="0"/>
        <v>12</v>
      </c>
      <c r="F18" s="28">
        <v>2489</v>
      </c>
      <c r="G18" s="27">
        <f t="shared" si="1"/>
        <v>-19</v>
      </c>
      <c r="H18" s="44"/>
      <c r="I18" s="26" t="s">
        <v>15</v>
      </c>
      <c r="J18" s="27">
        <f>SUM('1_bezrobotni'!C18)</f>
        <v>3443</v>
      </c>
      <c r="K18" s="27">
        <f t="shared" si="3"/>
        <v>2470</v>
      </c>
      <c r="L18" s="40">
        <f t="shared" si="2"/>
        <v>71.739761835608491</v>
      </c>
    </row>
    <row r="19" spans="2:13" x14ac:dyDescent="0.25">
      <c r="B19" s="26" t="s">
        <v>16</v>
      </c>
      <c r="C19" s="27">
        <v>5020</v>
      </c>
      <c r="D19" s="28">
        <v>5028</v>
      </c>
      <c r="E19" s="27">
        <f t="shared" si="0"/>
        <v>-8</v>
      </c>
      <c r="F19" s="28">
        <v>5469</v>
      </c>
      <c r="G19" s="27">
        <f t="shared" si="1"/>
        <v>-449</v>
      </c>
      <c r="H19" s="44"/>
      <c r="I19" s="26" t="s">
        <v>16</v>
      </c>
      <c r="J19" s="27">
        <f>SUM('1_bezrobotni'!C19)</f>
        <v>6159</v>
      </c>
      <c r="K19" s="27">
        <f t="shared" si="3"/>
        <v>5020</v>
      </c>
      <c r="L19" s="40">
        <f t="shared" si="2"/>
        <v>81.506738106835527</v>
      </c>
    </row>
    <row r="20" spans="2:13" x14ac:dyDescent="0.25">
      <c r="B20" s="26" t="s">
        <v>17</v>
      </c>
      <c r="C20" s="27">
        <v>1562</v>
      </c>
      <c r="D20" s="28">
        <v>1560</v>
      </c>
      <c r="E20" s="27">
        <f t="shared" si="0"/>
        <v>2</v>
      </c>
      <c r="F20" s="28">
        <v>1741</v>
      </c>
      <c r="G20" s="27">
        <f t="shared" si="1"/>
        <v>-179</v>
      </c>
      <c r="H20" s="44"/>
      <c r="I20" s="26" t="s">
        <v>17</v>
      </c>
      <c r="J20" s="27">
        <f>SUM('1_bezrobotni'!C20)</f>
        <v>2781</v>
      </c>
      <c r="K20" s="27">
        <f t="shared" si="3"/>
        <v>1562</v>
      </c>
      <c r="L20" s="40">
        <f t="shared" si="2"/>
        <v>56.166846458108601</v>
      </c>
    </row>
    <row r="21" spans="2:13" x14ac:dyDescent="0.25">
      <c r="B21" s="26" t="s">
        <v>18</v>
      </c>
      <c r="C21" s="27">
        <v>978</v>
      </c>
      <c r="D21" s="28">
        <v>934</v>
      </c>
      <c r="E21" s="27">
        <f t="shared" si="0"/>
        <v>44</v>
      </c>
      <c r="F21" s="28">
        <v>980</v>
      </c>
      <c r="G21" s="27">
        <f t="shared" si="1"/>
        <v>-2</v>
      </c>
      <c r="H21" s="44"/>
      <c r="I21" s="26" t="s">
        <v>18</v>
      </c>
      <c r="J21" s="27">
        <f>SUM('1_bezrobotni'!C21)</f>
        <v>2412</v>
      </c>
      <c r="K21" s="27">
        <f t="shared" si="3"/>
        <v>978</v>
      </c>
      <c r="L21" s="40">
        <f t="shared" si="2"/>
        <v>40.547263681592035</v>
      </c>
    </row>
    <row r="22" spans="2:13" x14ac:dyDescent="0.25">
      <c r="B22" s="26" t="s">
        <v>19</v>
      </c>
      <c r="C22" s="27">
        <v>3183</v>
      </c>
      <c r="D22" s="28">
        <v>3265</v>
      </c>
      <c r="E22" s="27">
        <f t="shared" si="0"/>
        <v>-82</v>
      </c>
      <c r="F22" s="28">
        <v>3399</v>
      </c>
      <c r="G22" s="27">
        <f t="shared" si="1"/>
        <v>-216</v>
      </c>
      <c r="H22" s="44"/>
      <c r="I22" s="26" t="s">
        <v>19</v>
      </c>
      <c r="J22" s="27">
        <f>SUM('1_bezrobotni'!C22)</f>
        <v>3581</v>
      </c>
      <c r="K22" s="27">
        <f t="shared" si="3"/>
        <v>3183</v>
      </c>
      <c r="L22" s="40">
        <f t="shared" si="2"/>
        <v>88.885786093270042</v>
      </c>
    </row>
    <row r="23" spans="2:13" x14ac:dyDescent="0.25">
      <c r="B23" s="26" t="s">
        <v>20</v>
      </c>
      <c r="C23" s="27">
        <v>1224</v>
      </c>
      <c r="D23" s="28">
        <v>1230</v>
      </c>
      <c r="E23" s="27">
        <f t="shared" si="0"/>
        <v>-6</v>
      </c>
      <c r="F23" s="28">
        <v>1504</v>
      </c>
      <c r="G23" s="27">
        <f t="shared" si="1"/>
        <v>-280</v>
      </c>
      <c r="H23" s="44"/>
      <c r="I23" s="26" t="s">
        <v>20</v>
      </c>
      <c r="J23" s="27">
        <f>SUM('1_bezrobotni'!C23)</f>
        <v>1509</v>
      </c>
      <c r="K23" s="27">
        <f>SUM(C23)</f>
        <v>1224</v>
      </c>
      <c r="L23" s="40">
        <f t="shared" si="2"/>
        <v>81.113320079522865</v>
      </c>
    </row>
    <row r="24" spans="2:13" x14ac:dyDescent="0.25">
      <c r="B24" s="30" t="s">
        <v>25</v>
      </c>
      <c r="C24" s="31">
        <f>SUM(C3:C23)</f>
        <v>50080</v>
      </c>
      <c r="D24" s="46">
        <f>SUM(D3:D23)</f>
        <v>50410</v>
      </c>
      <c r="E24" s="31">
        <f>SUM(E3:E23)</f>
        <v>-330</v>
      </c>
      <c r="F24" s="46">
        <f>SUM(F3:F23)</f>
        <v>56423</v>
      </c>
      <c r="G24" s="31">
        <f>SUM(G3:G23)</f>
        <v>-6343</v>
      </c>
      <c r="H24" s="44"/>
      <c r="I24" s="26" t="s">
        <v>21</v>
      </c>
      <c r="J24" s="27">
        <f>SUM('1_bezrobotni'!C24)</f>
        <v>829</v>
      </c>
      <c r="K24" s="47" t="s">
        <v>31</v>
      </c>
      <c r="L24" s="48" t="s">
        <v>31</v>
      </c>
    </row>
    <row r="25" spans="2:13" x14ac:dyDescent="0.25">
      <c r="I25" s="26" t="s">
        <v>22</v>
      </c>
      <c r="J25" s="27">
        <f>SUM('1_bezrobotni'!C25)</f>
        <v>3199</v>
      </c>
      <c r="K25" s="47" t="s">
        <v>31</v>
      </c>
      <c r="L25" s="48" t="s">
        <v>31</v>
      </c>
    </row>
    <row r="26" spans="2:13" x14ac:dyDescent="0.25">
      <c r="I26" s="26" t="s">
        <v>23</v>
      </c>
      <c r="J26" s="27">
        <f>SUM('1_bezrobotni'!C26)</f>
        <v>6703</v>
      </c>
      <c r="K26" s="47" t="s">
        <v>31</v>
      </c>
      <c r="L26" s="48" t="s">
        <v>31</v>
      </c>
    </row>
    <row r="27" spans="2:13" x14ac:dyDescent="0.25">
      <c r="I27" s="26" t="s">
        <v>24</v>
      </c>
      <c r="J27" s="27">
        <f>SUM('1_bezrobotni'!C27)</f>
        <v>1473</v>
      </c>
      <c r="K27" s="47" t="s">
        <v>31</v>
      </c>
      <c r="L27" s="48" t="s">
        <v>31</v>
      </c>
    </row>
    <row r="28" spans="2:13" x14ac:dyDescent="0.25">
      <c r="H28" s="44"/>
      <c r="I28" s="30" t="s">
        <v>25</v>
      </c>
      <c r="J28" s="31">
        <f>SUM(J3:J27)</f>
        <v>81177</v>
      </c>
      <c r="K28" s="31">
        <f>SUM(K3:K23)</f>
        <v>50080</v>
      </c>
      <c r="L28" s="49">
        <f>SUM(K28)/J28*100</f>
        <v>61.692351281767003</v>
      </c>
    </row>
  </sheetData>
  <printOptions horizontalCentered="1" verticalCentered="1"/>
  <pageMargins left="0" right="0" top="0" bottom="0" header="0" footer="0"/>
  <pageSetup paperSize="9" scale="7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H29"/>
  <sheetViews>
    <sheetView zoomScale="110" zoomScaleNormal="110" workbookViewId="0">
      <selection activeCell="B1" sqref="B1:G29"/>
    </sheetView>
  </sheetViews>
  <sheetFormatPr defaultRowHeight="15" x14ac:dyDescent="0.25"/>
  <cols>
    <col min="1" max="1" width="1.5703125" style="14" customWidth="1"/>
    <col min="2" max="2" width="25.140625" style="14" customWidth="1"/>
    <col min="3" max="3" width="19.140625" style="14" customWidth="1"/>
    <col min="4" max="5" width="19" style="14" customWidth="1"/>
    <col min="6" max="6" width="20" style="14" customWidth="1"/>
    <col min="7" max="7" width="18.42578125" style="14" customWidth="1"/>
    <col min="8" max="16384" width="9.140625" style="14"/>
  </cols>
  <sheetData>
    <row r="1" spans="2:8" x14ac:dyDescent="0.25">
      <c r="B1" s="20" t="s">
        <v>84</v>
      </c>
    </row>
    <row r="2" spans="2:8" ht="45" x14ac:dyDescent="0.25">
      <c r="B2" s="23" t="s">
        <v>27</v>
      </c>
      <c r="C2" s="24" t="s">
        <v>115</v>
      </c>
      <c r="D2" s="25" t="s">
        <v>99</v>
      </c>
      <c r="E2" s="24" t="s">
        <v>28</v>
      </c>
      <c r="F2" s="25" t="s">
        <v>114</v>
      </c>
      <c r="G2" s="24" t="s">
        <v>26</v>
      </c>
    </row>
    <row r="3" spans="2:8" x14ac:dyDescent="0.25">
      <c r="B3" s="26" t="s">
        <v>0</v>
      </c>
      <c r="C3" s="27">
        <v>695</v>
      </c>
      <c r="D3" s="28">
        <v>686</v>
      </c>
      <c r="E3" s="27">
        <f t="shared" ref="E3:E27" si="0">SUM(C3)-D3</f>
        <v>9</v>
      </c>
      <c r="F3" s="28">
        <v>840</v>
      </c>
      <c r="G3" s="27">
        <f t="shared" ref="G3:G27" si="1">SUM(C3)-F3</f>
        <v>-145</v>
      </c>
      <c r="H3" s="44"/>
    </row>
    <row r="4" spans="2:8" x14ac:dyDescent="0.25">
      <c r="B4" s="26" t="s">
        <v>1</v>
      </c>
      <c r="C4" s="27">
        <v>2701</v>
      </c>
      <c r="D4" s="28">
        <v>2717</v>
      </c>
      <c r="E4" s="27">
        <f t="shared" si="0"/>
        <v>-16</v>
      </c>
      <c r="F4" s="28">
        <v>3166</v>
      </c>
      <c r="G4" s="27">
        <f t="shared" si="1"/>
        <v>-465</v>
      </c>
      <c r="H4" s="44"/>
    </row>
    <row r="5" spans="2:8" x14ac:dyDescent="0.25">
      <c r="B5" s="26" t="s">
        <v>2</v>
      </c>
      <c r="C5" s="27">
        <v>1907</v>
      </c>
      <c r="D5" s="28">
        <v>1931</v>
      </c>
      <c r="E5" s="27">
        <f t="shared" si="0"/>
        <v>-24</v>
      </c>
      <c r="F5" s="28">
        <v>2499</v>
      </c>
      <c r="G5" s="27">
        <f t="shared" si="1"/>
        <v>-592</v>
      </c>
      <c r="H5" s="44"/>
    </row>
    <row r="6" spans="2:8" x14ac:dyDescent="0.25">
      <c r="B6" s="26" t="s">
        <v>3</v>
      </c>
      <c r="C6" s="27">
        <v>4057</v>
      </c>
      <c r="D6" s="28">
        <v>4050</v>
      </c>
      <c r="E6" s="27">
        <f t="shared" si="0"/>
        <v>7</v>
      </c>
      <c r="F6" s="28">
        <v>4497</v>
      </c>
      <c r="G6" s="27">
        <f t="shared" si="1"/>
        <v>-440</v>
      </c>
      <c r="H6" s="44"/>
    </row>
    <row r="7" spans="2:8" x14ac:dyDescent="0.25">
      <c r="B7" s="26" t="s">
        <v>4</v>
      </c>
      <c r="C7" s="27">
        <v>3088</v>
      </c>
      <c r="D7" s="28">
        <v>3199</v>
      </c>
      <c r="E7" s="27">
        <f t="shared" si="0"/>
        <v>-111</v>
      </c>
      <c r="F7" s="28">
        <v>3809</v>
      </c>
      <c r="G7" s="27">
        <f t="shared" si="1"/>
        <v>-721</v>
      </c>
      <c r="H7" s="44"/>
    </row>
    <row r="8" spans="2:8" x14ac:dyDescent="0.25">
      <c r="B8" s="26" t="s">
        <v>5</v>
      </c>
      <c r="C8" s="27">
        <v>1029</v>
      </c>
      <c r="D8" s="28">
        <v>1050</v>
      </c>
      <c r="E8" s="27">
        <f t="shared" si="0"/>
        <v>-21</v>
      </c>
      <c r="F8" s="28">
        <v>1324</v>
      </c>
      <c r="G8" s="27">
        <f t="shared" si="1"/>
        <v>-295</v>
      </c>
      <c r="H8" s="44"/>
    </row>
    <row r="9" spans="2:8" x14ac:dyDescent="0.25">
      <c r="B9" s="29" t="s">
        <v>6</v>
      </c>
      <c r="C9" s="27">
        <v>990</v>
      </c>
      <c r="D9" s="28">
        <v>1019</v>
      </c>
      <c r="E9" s="27">
        <f t="shared" si="0"/>
        <v>-29</v>
      </c>
      <c r="F9" s="28">
        <v>1565</v>
      </c>
      <c r="G9" s="27">
        <f t="shared" si="1"/>
        <v>-575</v>
      </c>
      <c r="H9" s="44"/>
    </row>
    <row r="10" spans="2:8" x14ac:dyDescent="0.25">
      <c r="B10" s="26" t="s">
        <v>7</v>
      </c>
      <c r="C10" s="27">
        <v>1079</v>
      </c>
      <c r="D10" s="28">
        <v>1123</v>
      </c>
      <c r="E10" s="27">
        <f t="shared" si="0"/>
        <v>-44</v>
      </c>
      <c r="F10" s="28">
        <v>1209</v>
      </c>
      <c r="G10" s="27">
        <f t="shared" si="1"/>
        <v>-130</v>
      </c>
      <c r="H10" s="44"/>
    </row>
    <row r="11" spans="2:8" x14ac:dyDescent="0.25">
      <c r="B11" s="26" t="s">
        <v>8</v>
      </c>
      <c r="C11" s="27">
        <v>2142</v>
      </c>
      <c r="D11" s="28">
        <v>2161</v>
      </c>
      <c r="E11" s="27">
        <f t="shared" si="0"/>
        <v>-19</v>
      </c>
      <c r="F11" s="28">
        <v>2196</v>
      </c>
      <c r="G11" s="27">
        <f t="shared" si="1"/>
        <v>-54</v>
      </c>
      <c r="H11" s="44"/>
    </row>
    <row r="12" spans="2:8" x14ac:dyDescent="0.25">
      <c r="B12" s="26" t="s">
        <v>9</v>
      </c>
      <c r="C12" s="27">
        <v>999</v>
      </c>
      <c r="D12" s="28">
        <v>1024</v>
      </c>
      <c r="E12" s="27">
        <f t="shared" si="0"/>
        <v>-25</v>
      </c>
      <c r="F12" s="28">
        <v>1264</v>
      </c>
      <c r="G12" s="27">
        <f t="shared" si="1"/>
        <v>-265</v>
      </c>
      <c r="H12" s="44"/>
    </row>
    <row r="13" spans="2:8" x14ac:dyDescent="0.25">
      <c r="B13" s="26" t="s">
        <v>10</v>
      </c>
      <c r="C13" s="27">
        <v>1851</v>
      </c>
      <c r="D13" s="28">
        <v>1865</v>
      </c>
      <c r="E13" s="27">
        <f t="shared" si="0"/>
        <v>-14</v>
      </c>
      <c r="F13" s="28">
        <v>2169</v>
      </c>
      <c r="G13" s="27">
        <f t="shared" si="1"/>
        <v>-318</v>
      </c>
      <c r="H13" s="44"/>
    </row>
    <row r="14" spans="2:8" x14ac:dyDescent="0.25">
      <c r="B14" s="26" t="s">
        <v>11</v>
      </c>
      <c r="C14" s="27">
        <v>1584</v>
      </c>
      <c r="D14" s="28">
        <v>1628</v>
      </c>
      <c r="E14" s="27">
        <f t="shared" si="0"/>
        <v>-44</v>
      </c>
      <c r="F14" s="28">
        <v>2153</v>
      </c>
      <c r="G14" s="27">
        <f t="shared" si="1"/>
        <v>-569</v>
      </c>
      <c r="H14" s="44"/>
    </row>
    <row r="15" spans="2:8" x14ac:dyDescent="0.25">
      <c r="B15" s="26" t="s">
        <v>12</v>
      </c>
      <c r="C15" s="27">
        <v>2175</v>
      </c>
      <c r="D15" s="28">
        <v>2191</v>
      </c>
      <c r="E15" s="27">
        <f t="shared" si="0"/>
        <v>-16</v>
      </c>
      <c r="F15" s="28">
        <v>2345</v>
      </c>
      <c r="G15" s="27">
        <f t="shared" si="1"/>
        <v>-170</v>
      </c>
      <c r="H15" s="44"/>
    </row>
    <row r="16" spans="2:8" x14ac:dyDescent="0.25">
      <c r="B16" s="26" t="s">
        <v>13</v>
      </c>
      <c r="C16" s="27">
        <v>2226</v>
      </c>
      <c r="D16" s="28">
        <v>2253</v>
      </c>
      <c r="E16" s="27">
        <f t="shared" si="0"/>
        <v>-27</v>
      </c>
      <c r="F16" s="28">
        <v>2521</v>
      </c>
      <c r="G16" s="27">
        <f t="shared" si="1"/>
        <v>-295</v>
      </c>
      <c r="H16" s="44"/>
    </row>
    <row r="17" spans="2:8" x14ac:dyDescent="0.25">
      <c r="B17" s="26" t="s">
        <v>14</v>
      </c>
      <c r="C17" s="27">
        <v>2407</v>
      </c>
      <c r="D17" s="28">
        <v>2432</v>
      </c>
      <c r="E17" s="27">
        <f t="shared" si="0"/>
        <v>-25</v>
      </c>
      <c r="F17" s="28">
        <v>2881</v>
      </c>
      <c r="G17" s="27">
        <f t="shared" si="1"/>
        <v>-474</v>
      </c>
      <c r="H17" s="44"/>
    </row>
    <row r="18" spans="2:8" x14ac:dyDescent="0.25">
      <c r="B18" s="26" t="s">
        <v>15</v>
      </c>
      <c r="C18" s="27">
        <v>1926</v>
      </c>
      <c r="D18" s="28">
        <v>1930</v>
      </c>
      <c r="E18" s="27">
        <f t="shared" si="0"/>
        <v>-4</v>
      </c>
      <c r="F18" s="28">
        <v>1924</v>
      </c>
      <c r="G18" s="27">
        <f t="shared" si="1"/>
        <v>2</v>
      </c>
      <c r="H18" s="44"/>
    </row>
    <row r="19" spans="2:8" x14ac:dyDescent="0.25">
      <c r="B19" s="26" t="s">
        <v>16</v>
      </c>
      <c r="C19" s="27">
        <v>3778</v>
      </c>
      <c r="D19" s="28">
        <v>3766</v>
      </c>
      <c r="E19" s="27">
        <f t="shared" si="0"/>
        <v>12</v>
      </c>
      <c r="F19" s="28">
        <v>4214</v>
      </c>
      <c r="G19" s="27">
        <f t="shared" si="1"/>
        <v>-436</v>
      </c>
      <c r="H19" s="44"/>
    </row>
    <row r="20" spans="2:8" x14ac:dyDescent="0.25">
      <c r="B20" s="26" t="s">
        <v>17</v>
      </c>
      <c r="C20" s="27">
        <v>1472</v>
      </c>
      <c r="D20" s="28">
        <v>1488</v>
      </c>
      <c r="E20" s="27">
        <f t="shared" si="0"/>
        <v>-16</v>
      </c>
      <c r="F20" s="28">
        <v>1632</v>
      </c>
      <c r="G20" s="27">
        <f t="shared" si="1"/>
        <v>-160</v>
      </c>
      <c r="H20" s="44"/>
    </row>
    <row r="21" spans="2:8" x14ac:dyDescent="0.25">
      <c r="B21" s="26" t="s">
        <v>18</v>
      </c>
      <c r="C21" s="27">
        <v>1091</v>
      </c>
      <c r="D21" s="28">
        <v>1093</v>
      </c>
      <c r="E21" s="27">
        <f t="shared" si="0"/>
        <v>-2</v>
      </c>
      <c r="F21" s="28">
        <v>1232</v>
      </c>
      <c r="G21" s="27">
        <f t="shared" si="1"/>
        <v>-141</v>
      </c>
      <c r="H21" s="44"/>
    </row>
    <row r="22" spans="2:8" x14ac:dyDescent="0.25">
      <c r="B22" s="26" t="s">
        <v>19</v>
      </c>
      <c r="C22" s="27">
        <v>2251</v>
      </c>
      <c r="D22" s="28">
        <v>2309</v>
      </c>
      <c r="E22" s="27">
        <f t="shared" si="0"/>
        <v>-58</v>
      </c>
      <c r="F22" s="28">
        <v>2550</v>
      </c>
      <c r="G22" s="27">
        <f t="shared" si="1"/>
        <v>-299</v>
      </c>
      <c r="H22" s="44"/>
    </row>
    <row r="23" spans="2:8" x14ac:dyDescent="0.25">
      <c r="B23" s="26" t="s">
        <v>20</v>
      </c>
      <c r="C23" s="27">
        <v>758</v>
      </c>
      <c r="D23" s="28">
        <v>764</v>
      </c>
      <c r="E23" s="27">
        <f t="shared" si="0"/>
        <v>-6</v>
      </c>
      <c r="F23" s="28">
        <v>1055</v>
      </c>
      <c r="G23" s="27">
        <f t="shared" si="1"/>
        <v>-297</v>
      </c>
      <c r="H23" s="44"/>
    </row>
    <row r="24" spans="2:8" x14ac:dyDescent="0.25">
      <c r="B24" s="26" t="s">
        <v>21</v>
      </c>
      <c r="C24" s="27">
        <v>381</v>
      </c>
      <c r="D24" s="28">
        <v>396</v>
      </c>
      <c r="E24" s="27">
        <f t="shared" si="0"/>
        <v>-15</v>
      </c>
      <c r="F24" s="28">
        <v>633</v>
      </c>
      <c r="G24" s="27">
        <f t="shared" si="1"/>
        <v>-252</v>
      </c>
      <c r="H24" s="44"/>
    </row>
    <row r="25" spans="2:8" x14ac:dyDescent="0.25">
      <c r="B25" s="26" t="s">
        <v>22</v>
      </c>
      <c r="C25" s="50">
        <v>2166</v>
      </c>
      <c r="D25" s="28">
        <v>2179</v>
      </c>
      <c r="E25" s="50">
        <f t="shared" si="0"/>
        <v>-13</v>
      </c>
      <c r="F25" s="28">
        <v>2491</v>
      </c>
      <c r="G25" s="27">
        <f t="shared" si="1"/>
        <v>-325</v>
      </c>
      <c r="H25" s="44"/>
    </row>
    <row r="26" spans="2:8" x14ac:dyDescent="0.25">
      <c r="B26" s="26" t="s">
        <v>23</v>
      </c>
      <c r="C26" s="50">
        <v>4232</v>
      </c>
      <c r="D26" s="28">
        <v>4272</v>
      </c>
      <c r="E26" s="50">
        <f t="shared" si="0"/>
        <v>-40</v>
      </c>
      <c r="F26" s="28">
        <v>4687</v>
      </c>
      <c r="G26" s="27">
        <f t="shared" si="1"/>
        <v>-455</v>
      </c>
      <c r="H26" s="44"/>
    </row>
    <row r="27" spans="2:8" x14ac:dyDescent="0.25">
      <c r="B27" s="26" t="s">
        <v>24</v>
      </c>
      <c r="C27" s="50">
        <v>777</v>
      </c>
      <c r="D27" s="28">
        <v>814</v>
      </c>
      <c r="E27" s="50">
        <f t="shared" si="0"/>
        <v>-37</v>
      </c>
      <c r="F27" s="28">
        <v>1036</v>
      </c>
      <c r="G27" s="27">
        <f t="shared" si="1"/>
        <v>-259</v>
      </c>
      <c r="H27" s="44"/>
    </row>
    <row r="28" spans="2:8" x14ac:dyDescent="0.25">
      <c r="B28" s="30" t="s">
        <v>25</v>
      </c>
      <c r="C28" s="31">
        <f>SUM(C3:C27)</f>
        <v>47762</v>
      </c>
      <c r="D28" s="32">
        <f>SUM(D3:D27)</f>
        <v>48340</v>
      </c>
      <c r="E28" s="31">
        <f>SUM(E3:E27)</f>
        <v>-578</v>
      </c>
      <c r="F28" s="32">
        <f>SUM(F3:F27)</f>
        <v>55892</v>
      </c>
      <c r="G28" s="31">
        <f>SUM(G3:G27)</f>
        <v>-8130</v>
      </c>
      <c r="H28" s="44"/>
    </row>
    <row r="29" spans="2:8" x14ac:dyDescent="0.25">
      <c r="B29" s="8" t="s">
        <v>124</v>
      </c>
      <c r="E29" s="33"/>
      <c r="F29" s="44"/>
      <c r="G29" s="44"/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H29"/>
  <sheetViews>
    <sheetView zoomScale="110" zoomScaleNormal="110" workbookViewId="0">
      <selection activeCell="B1" sqref="B1:G28"/>
    </sheetView>
  </sheetViews>
  <sheetFormatPr defaultRowHeight="15" x14ac:dyDescent="0.25"/>
  <cols>
    <col min="1" max="1" width="3.28515625" style="2" customWidth="1"/>
    <col min="2" max="2" width="24.85546875" style="2" customWidth="1"/>
    <col min="3" max="3" width="15" style="2" customWidth="1"/>
    <col min="4" max="4" width="15.28515625" style="2" customWidth="1"/>
    <col min="5" max="5" width="16" style="2" customWidth="1"/>
    <col min="6" max="6" width="15" style="2" customWidth="1"/>
    <col min="7" max="7" width="17" style="2" customWidth="1"/>
    <col min="8" max="16384" width="9.140625" style="2"/>
  </cols>
  <sheetData>
    <row r="1" spans="2:8" x14ac:dyDescent="0.25">
      <c r="B1" s="22" t="s">
        <v>92</v>
      </c>
      <c r="C1" s="1"/>
      <c r="D1" s="1"/>
      <c r="E1" s="1"/>
      <c r="F1" s="1"/>
      <c r="G1" s="1"/>
    </row>
    <row r="2" spans="2:8" ht="57" x14ac:dyDescent="0.25">
      <c r="B2" s="9" t="s">
        <v>27</v>
      </c>
      <c r="C2" s="10" t="s">
        <v>117</v>
      </c>
      <c r="D2" s="11" t="s">
        <v>116</v>
      </c>
      <c r="E2" s="10" t="s">
        <v>28</v>
      </c>
      <c r="F2" s="11" t="s">
        <v>118</v>
      </c>
      <c r="G2" s="10" t="s">
        <v>26</v>
      </c>
    </row>
    <row r="3" spans="2:8" x14ac:dyDescent="0.25">
      <c r="B3" s="5" t="s">
        <v>0</v>
      </c>
      <c r="C3" s="7">
        <v>305</v>
      </c>
      <c r="D3" s="12">
        <v>315</v>
      </c>
      <c r="E3" s="7">
        <f t="shared" ref="E3:E27" si="0">SUM(C3)-D3</f>
        <v>-10</v>
      </c>
      <c r="F3" s="12">
        <v>393</v>
      </c>
      <c r="G3" s="7">
        <f t="shared" ref="G3:G27" si="1">SUM(C3)-F3</f>
        <v>-88</v>
      </c>
      <c r="H3" s="3"/>
    </row>
    <row r="4" spans="2:8" x14ac:dyDescent="0.25">
      <c r="B4" s="5" t="s">
        <v>1</v>
      </c>
      <c r="C4" s="7">
        <v>1105</v>
      </c>
      <c r="D4" s="12">
        <v>1113</v>
      </c>
      <c r="E4" s="7">
        <f t="shared" si="0"/>
        <v>-8</v>
      </c>
      <c r="F4" s="12">
        <v>1303</v>
      </c>
      <c r="G4" s="7">
        <f t="shared" si="1"/>
        <v>-198</v>
      </c>
      <c r="H4" s="3"/>
    </row>
    <row r="5" spans="2:8" x14ac:dyDescent="0.25">
      <c r="B5" s="5" t="s">
        <v>2</v>
      </c>
      <c r="C5" s="7">
        <v>1092</v>
      </c>
      <c r="D5" s="12">
        <v>1093</v>
      </c>
      <c r="E5" s="7">
        <f t="shared" si="0"/>
        <v>-1</v>
      </c>
      <c r="F5" s="12">
        <v>1403</v>
      </c>
      <c r="G5" s="7">
        <f t="shared" si="1"/>
        <v>-311</v>
      </c>
      <c r="H5" s="3"/>
    </row>
    <row r="6" spans="2:8" x14ac:dyDescent="0.25">
      <c r="B6" s="5" t="s">
        <v>3</v>
      </c>
      <c r="C6" s="7">
        <v>1836</v>
      </c>
      <c r="D6" s="12">
        <v>1836</v>
      </c>
      <c r="E6" s="7">
        <f t="shared" si="0"/>
        <v>0</v>
      </c>
      <c r="F6" s="12">
        <v>2038</v>
      </c>
      <c r="G6" s="7">
        <f t="shared" si="1"/>
        <v>-202</v>
      </c>
      <c r="H6" s="3"/>
    </row>
    <row r="7" spans="2:8" x14ac:dyDescent="0.25">
      <c r="B7" s="5" t="s">
        <v>4</v>
      </c>
      <c r="C7" s="7">
        <v>1172</v>
      </c>
      <c r="D7" s="12">
        <v>1182</v>
      </c>
      <c r="E7" s="7">
        <f t="shared" si="0"/>
        <v>-10</v>
      </c>
      <c r="F7" s="12">
        <v>1497</v>
      </c>
      <c r="G7" s="7">
        <f t="shared" si="1"/>
        <v>-325</v>
      </c>
      <c r="H7" s="3"/>
    </row>
    <row r="8" spans="2:8" x14ac:dyDescent="0.25">
      <c r="B8" s="5" t="s">
        <v>5</v>
      </c>
      <c r="C8" s="7">
        <v>558</v>
      </c>
      <c r="D8" s="12">
        <v>557</v>
      </c>
      <c r="E8" s="7">
        <f t="shared" si="0"/>
        <v>1</v>
      </c>
      <c r="F8" s="12">
        <v>700</v>
      </c>
      <c r="G8" s="7">
        <f t="shared" si="1"/>
        <v>-142</v>
      </c>
      <c r="H8" s="3"/>
    </row>
    <row r="9" spans="2:8" x14ac:dyDescent="0.25">
      <c r="B9" s="6" t="s">
        <v>6</v>
      </c>
      <c r="C9" s="7">
        <v>577</v>
      </c>
      <c r="D9" s="12">
        <v>576</v>
      </c>
      <c r="E9" s="7">
        <f t="shared" si="0"/>
        <v>1</v>
      </c>
      <c r="F9" s="12">
        <v>840</v>
      </c>
      <c r="G9" s="7">
        <f t="shared" si="1"/>
        <v>-263</v>
      </c>
      <c r="H9" s="3"/>
    </row>
    <row r="10" spans="2:8" x14ac:dyDescent="0.25">
      <c r="B10" s="5" t="s">
        <v>7</v>
      </c>
      <c r="C10" s="7">
        <v>499</v>
      </c>
      <c r="D10" s="12">
        <v>498</v>
      </c>
      <c r="E10" s="7">
        <f t="shared" si="0"/>
        <v>1</v>
      </c>
      <c r="F10" s="12">
        <v>534</v>
      </c>
      <c r="G10" s="7">
        <f t="shared" si="1"/>
        <v>-35</v>
      </c>
      <c r="H10" s="3"/>
    </row>
    <row r="11" spans="2:8" x14ac:dyDescent="0.25">
      <c r="B11" s="5" t="s">
        <v>8</v>
      </c>
      <c r="C11" s="7">
        <v>1206</v>
      </c>
      <c r="D11" s="12">
        <v>1220</v>
      </c>
      <c r="E11" s="7">
        <f t="shared" si="0"/>
        <v>-14</v>
      </c>
      <c r="F11" s="12">
        <v>1317</v>
      </c>
      <c r="G11" s="7">
        <f t="shared" si="1"/>
        <v>-111</v>
      </c>
      <c r="H11" s="3"/>
    </row>
    <row r="12" spans="2:8" x14ac:dyDescent="0.25">
      <c r="B12" s="5" t="s">
        <v>9</v>
      </c>
      <c r="C12" s="7">
        <v>597</v>
      </c>
      <c r="D12" s="12">
        <v>584</v>
      </c>
      <c r="E12" s="7">
        <f t="shared" si="0"/>
        <v>13</v>
      </c>
      <c r="F12" s="12">
        <v>739</v>
      </c>
      <c r="G12" s="7">
        <f t="shared" si="1"/>
        <v>-142</v>
      </c>
      <c r="H12" s="3"/>
    </row>
    <row r="13" spans="2:8" x14ac:dyDescent="0.25">
      <c r="B13" s="5" t="s">
        <v>10</v>
      </c>
      <c r="C13" s="7">
        <v>993</v>
      </c>
      <c r="D13" s="12">
        <v>982</v>
      </c>
      <c r="E13" s="7">
        <f t="shared" si="0"/>
        <v>11</v>
      </c>
      <c r="F13" s="12">
        <v>1097</v>
      </c>
      <c r="G13" s="7">
        <f t="shared" si="1"/>
        <v>-104</v>
      </c>
      <c r="H13" s="3"/>
    </row>
    <row r="14" spans="2:8" x14ac:dyDescent="0.25">
      <c r="B14" s="5" t="s">
        <v>11</v>
      </c>
      <c r="C14" s="7">
        <v>940</v>
      </c>
      <c r="D14" s="12">
        <v>926</v>
      </c>
      <c r="E14" s="7">
        <f t="shared" si="0"/>
        <v>14</v>
      </c>
      <c r="F14" s="12">
        <v>1211</v>
      </c>
      <c r="G14" s="7">
        <f t="shared" si="1"/>
        <v>-271</v>
      </c>
      <c r="H14" s="3"/>
    </row>
    <row r="15" spans="2:8" x14ac:dyDescent="0.25">
      <c r="B15" s="5" t="s">
        <v>12</v>
      </c>
      <c r="C15" s="7">
        <v>1236</v>
      </c>
      <c r="D15" s="12">
        <v>1195</v>
      </c>
      <c r="E15" s="7">
        <f t="shared" si="0"/>
        <v>41</v>
      </c>
      <c r="F15" s="12">
        <v>1342</v>
      </c>
      <c r="G15" s="7">
        <f t="shared" si="1"/>
        <v>-106</v>
      </c>
      <c r="H15" s="3"/>
    </row>
    <row r="16" spans="2:8" x14ac:dyDescent="0.25">
      <c r="B16" s="5" t="s">
        <v>13</v>
      </c>
      <c r="C16" s="7">
        <v>1138</v>
      </c>
      <c r="D16" s="12">
        <v>1130</v>
      </c>
      <c r="E16" s="7">
        <f t="shared" si="0"/>
        <v>8</v>
      </c>
      <c r="F16" s="12">
        <v>1344</v>
      </c>
      <c r="G16" s="7">
        <f t="shared" si="1"/>
        <v>-206</v>
      </c>
      <c r="H16" s="3"/>
    </row>
    <row r="17" spans="2:8" x14ac:dyDescent="0.25">
      <c r="B17" s="5" t="s">
        <v>14</v>
      </c>
      <c r="C17" s="7">
        <v>1215</v>
      </c>
      <c r="D17" s="12">
        <v>1197</v>
      </c>
      <c r="E17" s="7">
        <f t="shared" si="0"/>
        <v>18</v>
      </c>
      <c r="F17" s="12">
        <v>1424</v>
      </c>
      <c r="G17" s="7">
        <f t="shared" si="1"/>
        <v>-209</v>
      </c>
      <c r="H17" s="3"/>
    </row>
    <row r="18" spans="2:8" x14ac:dyDescent="0.25">
      <c r="B18" s="5" t="s">
        <v>15</v>
      </c>
      <c r="C18" s="7">
        <v>1151</v>
      </c>
      <c r="D18" s="12">
        <v>1145</v>
      </c>
      <c r="E18" s="7">
        <f t="shared" si="0"/>
        <v>6</v>
      </c>
      <c r="F18" s="12">
        <v>1254</v>
      </c>
      <c r="G18" s="7">
        <f t="shared" si="1"/>
        <v>-103</v>
      </c>
      <c r="H18" s="3"/>
    </row>
    <row r="19" spans="2:8" x14ac:dyDescent="0.25">
      <c r="B19" s="5" t="s">
        <v>16</v>
      </c>
      <c r="C19" s="7">
        <v>1977</v>
      </c>
      <c r="D19" s="12">
        <v>1983</v>
      </c>
      <c r="E19" s="7">
        <f t="shared" si="0"/>
        <v>-6</v>
      </c>
      <c r="F19" s="12">
        <v>2296</v>
      </c>
      <c r="G19" s="7">
        <f t="shared" si="1"/>
        <v>-319</v>
      </c>
      <c r="H19" s="3"/>
    </row>
    <row r="20" spans="2:8" x14ac:dyDescent="0.25">
      <c r="B20" s="5" t="s">
        <v>17</v>
      </c>
      <c r="C20" s="7">
        <v>838</v>
      </c>
      <c r="D20" s="12">
        <v>819</v>
      </c>
      <c r="E20" s="7">
        <f t="shared" si="0"/>
        <v>19</v>
      </c>
      <c r="F20" s="12">
        <v>987</v>
      </c>
      <c r="G20" s="7">
        <f t="shared" si="1"/>
        <v>-149</v>
      </c>
      <c r="H20" s="3"/>
    </row>
    <row r="21" spans="2:8" x14ac:dyDescent="0.25">
      <c r="B21" s="5" t="s">
        <v>18</v>
      </c>
      <c r="C21" s="7">
        <v>657</v>
      </c>
      <c r="D21" s="12">
        <v>605</v>
      </c>
      <c r="E21" s="7">
        <f t="shared" si="0"/>
        <v>52</v>
      </c>
      <c r="F21" s="12">
        <v>738</v>
      </c>
      <c r="G21" s="7">
        <f t="shared" si="1"/>
        <v>-81</v>
      </c>
      <c r="H21" s="3"/>
    </row>
    <row r="22" spans="2:8" x14ac:dyDescent="0.25">
      <c r="B22" s="5" t="s">
        <v>19</v>
      </c>
      <c r="C22" s="7">
        <v>1087</v>
      </c>
      <c r="D22" s="12">
        <v>1088</v>
      </c>
      <c r="E22" s="7">
        <f t="shared" si="0"/>
        <v>-1</v>
      </c>
      <c r="F22" s="12">
        <v>1156</v>
      </c>
      <c r="G22" s="7">
        <f t="shared" si="1"/>
        <v>-69</v>
      </c>
      <c r="H22" s="3"/>
    </row>
    <row r="23" spans="2:8" x14ac:dyDescent="0.25">
      <c r="B23" s="5" t="s">
        <v>20</v>
      </c>
      <c r="C23" s="7">
        <v>460</v>
      </c>
      <c r="D23" s="12">
        <v>453</v>
      </c>
      <c r="E23" s="7">
        <f t="shared" si="0"/>
        <v>7</v>
      </c>
      <c r="F23" s="12">
        <v>589</v>
      </c>
      <c r="G23" s="7">
        <f t="shared" si="1"/>
        <v>-129</v>
      </c>
      <c r="H23" s="3"/>
    </row>
    <row r="24" spans="2:8" x14ac:dyDescent="0.25">
      <c r="B24" s="5" t="s">
        <v>21</v>
      </c>
      <c r="C24" s="7">
        <v>165</v>
      </c>
      <c r="D24" s="12">
        <v>168</v>
      </c>
      <c r="E24" s="7">
        <f t="shared" si="0"/>
        <v>-3</v>
      </c>
      <c r="F24" s="12">
        <v>249</v>
      </c>
      <c r="G24" s="7">
        <f t="shared" si="1"/>
        <v>-84</v>
      </c>
      <c r="H24" s="3"/>
    </row>
    <row r="25" spans="2:8" x14ac:dyDescent="0.25">
      <c r="B25" s="5" t="s">
        <v>22</v>
      </c>
      <c r="C25" s="7">
        <v>671</v>
      </c>
      <c r="D25" s="12">
        <v>663</v>
      </c>
      <c r="E25" s="7">
        <f t="shared" si="0"/>
        <v>8</v>
      </c>
      <c r="F25" s="12">
        <v>802</v>
      </c>
      <c r="G25" s="7">
        <f t="shared" si="1"/>
        <v>-131</v>
      </c>
      <c r="H25" s="3"/>
    </row>
    <row r="26" spans="2:8" x14ac:dyDescent="0.25">
      <c r="B26" s="5" t="s">
        <v>23</v>
      </c>
      <c r="C26" s="7">
        <v>1513</v>
      </c>
      <c r="D26" s="12">
        <v>1463</v>
      </c>
      <c r="E26" s="7">
        <f t="shared" si="0"/>
        <v>50</v>
      </c>
      <c r="F26" s="12">
        <v>1748</v>
      </c>
      <c r="G26" s="7">
        <f t="shared" si="1"/>
        <v>-235</v>
      </c>
      <c r="H26" s="3"/>
    </row>
    <row r="27" spans="2:8" x14ac:dyDescent="0.25">
      <c r="B27" s="5" t="s">
        <v>24</v>
      </c>
      <c r="C27" s="7">
        <v>344</v>
      </c>
      <c r="D27" s="12">
        <v>339</v>
      </c>
      <c r="E27" s="7">
        <f t="shared" si="0"/>
        <v>5</v>
      </c>
      <c r="F27" s="12">
        <v>335</v>
      </c>
      <c r="G27" s="7">
        <f t="shared" si="1"/>
        <v>9</v>
      </c>
      <c r="H27" s="3"/>
    </row>
    <row r="28" spans="2:8" x14ac:dyDescent="0.25">
      <c r="B28" s="21" t="s">
        <v>25</v>
      </c>
      <c r="C28" s="51">
        <f>SUM(C3:C27)</f>
        <v>23332</v>
      </c>
      <c r="D28" s="43">
        <f>SUM(D3:D27)</f>
        <v>23130</v>
      </c>
      <c r="E28" s="51">
        <f>SUM(E3:E27)</f>
        <v>202</v>
      </c>
      <c r="F28" s="43">
        <f>SUM(F3:F27)</f>
        <v>27336</v>
      </c>
      <c r="G28" s="51">
        <f>SUM(G3:G27)</f>
        <v>-4004</v>
      </c>
      <c r="H28" s="3"/>
    </row>
    <row r="29" spans="2:8" x14ac:dyDescent="0.25">
      <c r="E29" s="4"/>
      <c r="F29" s="4"/>
      <c r="G29" s="3"/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H29"/>
  <sheetViews>
    <sheetView zoomScale="120" zoomScaleNormal="120" workbookViewId="0">
      <selection activeCell="B1" sqref="B1:G28"/>
    </sheetView>
  </sheetViews>
  <sheetFormatPr defaultRowHeight="15" x14ac:dyDescent="0.25"/>
  <cols>
    <col min="1" max="1" width="2.28515625" style="14" customWidth="1"/>
    <col min="2" max="2" width="25.140625" style="14" customWidth="1"/>
    <col min="3" max="3" width="13.42578125" style="14" customWidth="1"/>
    <col min="4" max="4" width="12.85546875" style="14" customWidth="1"/>
    <col min="5" max="5" width="16.42578125" style="14" customWidth="1"/>
    <col min="6" max="6" width="13.42578125" style="14" customWidth="1"/>
    <col min="7" max="7" width="16" style="14" customWidth="1"/>
    <col min="8" max="16384" width="9.140625" style="14"/>
  </cols>
  <sheetData>
    <row r="1" spans="2:8" x14ac:dyDescent="0.25">
      <c r="B1" s="20" t="s">
        <v>93</v>
      </c>
    </row>
    <row r="2" spans="2:8" ht="60" x14ac:dyDescent="0.25">
      <c r="B2" s="23" t="s">
        <v>27</v>
      </c>
      <c r="C2" s="24" t="s">
        <v>119</v>
      </c>
      <c r="D2" s="25" t="s">
        <v>100</v>
      </c>
      <c r="E2" s="24" t="s">
        <v>28</v>
      </c>
      <c r="F2" s="25" t="s">
        <v>120</v>
      </c>
      <c r="G2" s="24" t="s">
        <v>26</v>
      </c>
    </row>
    <row r="3" spans="2:8" x14ac:dyDescent="0.25">
      <c r="B3" s="26" t="s">
        <v>0</v>
      </c>
      <c r="C3" s="52">
        <v>258</v>
      </c>
      <c r="D3" s="28">
        <v>255</v>
      </c>
      <c r="E3" s="52">
        <f t="shared" ref="E3:E27" si="0">SUM(C3)-D3</f>
        <v>3</v>
      </c>
      <c r="F3" s="28">
        <v>324</v>
      </c>
      <c r="G3" s="52">
        <f t="shared" ref="G3:G27" si="1">SUM(C3)-F3</f>
        <v>-66</v>
      </c>
      <c r="H3" s="44"/>
    </row>
    <row r="4" spans="2:8" x14ac:dyDescent="0.25">
      <c r="B4" s="26" t="s">
        <v>1</v>
      </c>
      <c r="C4" s="52">
        <v>1035</v>
      </c>
      <c r="D4" s="28">
        <v>1051</v>
      </c>
      <c r="E4" s="52">
        <f t="shared" si="0"/>
        <v>-16</v>
      </c>
      <c r="F4" s="28">
        <v>1204</v>
      </c>
      <c r="G4" s="52">
        <f t="shared" si="1"/>
        <v>-169</v>
      </c>
      <c r="H4" s="44"/>
    </row>
    <row r="5" spans="2:8" x14ac:dyDescent="0.25">
      <c r="B5" s="26" t="s">
        <v>2</v>
      </c>
      <c r="C5" s="52">
        <v>849</v>
      </c>
      <c r="D5" s="28">
        <v>863</v>
      </c>
      <c r="E5" s="52">
        <f t="shared" si="0"/>
        <v>-14</v>
      </c>
      <c r="F5" s="28">
        <v>1025</v>
      </c>
      <c r="G5" s="52">
        <f t="shared" si="1"/>
        <v>-176</v>
      </c>
      <c r="H5" s="44"/>
    </row>
    <row r="6" spans="2:8" x14ac:dyDescent="0.25">
      <c r="B6" s="26" t="s">
        <v>3</v>
      </c>
      <c r="C6" s="52">
        <v>1464</v>
      </c>
      <c r="D6" s="28">
        <v>1482</v>
      </c>
      <c r="E6" s="52">
        <f t="shared" si="0"/>
        <v>-18</v>
      </c>
      <c r="F6" s="28">
        <v>1672</v>
      </c>
      <c r="G6" s="52">
        <f t="shared" si="1"/>
        <v>-208</v>
      </c>
      <c r="H6" s="44"/>
    </row>
    <row r="7" spans="2:8" x14ac:dyDescent="0.25">
      <c r="B7" s="26" t="s">
        <v>4</v>
      </c>
      <c r="C7" s="52">
        <v>1201</v>
      </c>
      <c r="D7" s="28">
        <v>1270</v>
      </c>
      <c r="E7" s="52">
        <f t="shared" si="0"/>
        <v>-69</v>
      </c>
      <c r="F7" s="28">
        <v>1284</v>
      </c>
      <c r="G7" s="52">
        <f t="shared" si="1"/>
        <v>-83</v>
      </c>
      <c r="H7" s="44"/>
    </row>
    <row r="8" spans="2:8" x14ac:dyDescent="0.25">
      <c r="B8" s="26" t="s">
        <v>5</v>
      </c>
      <c r="C8" s="52">
        <v>525</v>
      </c>
      <c r="D8" s="28">
        <v>536</v>
      </c>
      <c r="E8" s="52">
        <f t="shared" si="0"/>
        <v>-11</v>
      </c>
      <c r="F8" s="28">
        <v>623</v>
      </c>
      <c r="G8" s="52">
        <f t="shared" si="1"/>
        <v>-98</v>
      </c>
      <c r="H8" s="44"/>
    </row>
    <row r="9" spans="2:8" x14ac:dyDescent="0.25">
      <c r="B9" s="29" t="s">
        <v>6</v>
      </c>
      <c r="C9" s="52">
        <v>597</v>
      </c>
      <c r="D9" s="28">
        <v>623</v>
      </c>
      <c r="E9" s="52">
        <f t="shared" si="0"/>
        <v>-26</v>
      </c>
      <c r="F9" s="28">
        <v>815</v>
      </c>
      <c r="G9" s="52">
        <f t="shared" si="1"/>
        <v>-218</v>
      </c>
      <c r="H9" s="44"/>
    </row>
    <row r="10" spans="2:8" x14ac:dyDescent="0.25">
      <c r="B10" s="26" t="s">
        <v>7</v>
      </c>
      <c r="C10" s="52">
        <v>405</v>
      </c>
      <c r="D10" s="28">
        <v>409</v>
      </c>
      <c r="E10" s="52">
        <f t="shared" si="0"/>
        <v>-4</v>
      </c>
      <c r="F10" s="28">
        <v>454</v>
      </c>
      <c r="G10" s="52">
        <f t="shared" si="1"/>
        <v>-49</v>
      </c>
      <c r="H10" s="44"/>
    </row>
    <row r="11" spans="2:8" x14ac:dyDescent="0.25">
      <c r="B11" s="26" t="s">
        <v>8</v>
      </c>
      <c r="C11" s="52">
        <v>797</v>
      </c>
      <c r="D11" s="28">
        <v>818</v>
      </c>
      <c r="E11" s="52">
        <f t="shared" si="0"/>
        <v>-21</v>
      </c>
      <c r="F11" s="28">
        <v>813</v>
      </c>
      <c r="G11" s="52">
        <f t="shared" si="1"/>
        <v>-16</v>
      </c>
      <c r="H11" s="44"/>
    </row>
    <row r="12" spans="2:8" x14ac:dyDescent="0.25">
      <c r="B12" s="26" t="s">
        <v>9</v>
      </c>
      <c r="C12" s="52">
        <v>493</v>
      </c>
      <c r="D12" s="28">
        <v>517</v>
      </c>
      <c r="E12" s="52">
        <f t="shared" si="0"/>
        <v>-24</v>
      </c>
      <c r="F12" s="28">
        <v>602</v>
      </c>
      <c r="G12" s="52">
        <f t="shared" si="1"/>
        <v>-109</v>
      </c>
      <c r="H12" s="44"/>
    </row>
    <row r="13" spans="2:8" x14ac:dyDescent="0.25">
      <c r="B13" s="26" t="s">
        <v>10</v>
      </c>
      <c r="C13" s="52">
        <v>739</v>
      </c>
      <c r="D13" s="28">
        <v>750</v>
      </c>
      <c r="E13" s="52">
        <f t="shared" si="0"/>
        <v>-11</v>
      </c>
      <c r="F13" s="28">
        <v>885</v>
      </c>
      <c r="G13" s="52">
        <f t="shared" si="1"/>
        <v>-146</v>
      </c>
      <c r="H13" s="44"/>
    </row>
    <row r="14" spans="2:8" x14ac:dyDescent="0.25">
      <c r="B14" s="26" t="s">
        <v>11</v>
      </c>
      <c r="C14" s="52">
        <v>792</v>
      </c>
      <c r="D14" s="28">
        <v>819</v>
      </c>
      <c r="E14" s="52">
        <f t="shared" si="0"/>
        <v>-27</v>
      </c>
      <c r="F14" s="28">
        <v>1052</v>
      </c>
      <c r="G14" s="52">
        <f t="shared" si="1"/>
        <v>-260</v>
      </c>
      <c r="H14" s="44"/>
    </row>
    <row r="15" spans="2:8" x14ac:dyDescent="0.25">
      <c r="B15" s="26" t="s">
        <v>12</v>
      </c>
      <c r="C15" s="52">
        <v>870</v>
      </c>
      <c r="D15" s="28">
        <v>886</v>
      </c>
      <c r="E15" s="52">
        <f t="shared" si="0"/>
        <v>-16</v>
      </c>
      <c r="F15" s="28">
        <v>962</v>
      </c>
      <c r="G15" s="52">
        <f t="shared" si="1"/>
        <v>-92</v>
      </c>
      <c r="H15" s="44"/>
    </row>
    <row r="16" spans="2:8" x14ac:dyDescent="0.25">
      <c r="B16" s="26" t="s">
        <v>13</v>
      </c>
      <c r="C16" s="52">
        <v>794</v>
      </c>
      <c r="D16" s="28">
        <v>786</v>
      </c>
      <c r="E16" s="52">
        <f t="shared" si="0"/>
        <v>8</v>
      </c>
      <c r="F16" s="28">
        <v>825</v>
      </c>
      <c r="G16" s="52">
        <f t="shared" si="1"/>
        <v>-31</v>
      </c>
      <c r="H16" s="44"/>
    </row>
    <row r="17" spans="2:8" x14ac:dyDescent="0.25">
      <c r="B17" s="26" t="s">
        <v>14</v>
      </c>
      <c r="C17" s="52">
        <v>756</v>
      </c>
      <c r="D17" s="28">
        <v>757</v>
      </c>
      <c r="E17" s="52">
        <f t="shared" si="0"/>
        <v>-1</v>
      </c>
      <c r="F17" s="28">
        <v>909</v>
      </c>
      <c r="G17" s="52">
        <f t="shared" si="1"/>
        <v>-153</v>
      </c>
      <c r="H17" s="44"/>
    </row>
    <row r="18" spans="2:8" x14ac:dyDescent="0.25">
      <c r="B18" s="26" t="s">
        <v>15</v>
      </c>
      <c r="C18" s="52">
        <v>639</v>
      </c>
      <c r="D18" s="28">
        <v>642</v>
      </c>
      <c r="E18" s="52">
        <f t="shared" si="0"/>
        <v>-3</v>
      </c>
      <c r="F18" s="28">
        <v>614</v>
      </c>
      <c r="G18" s="52">
        <f t="shared" si="1"/>
        <v>25</v>
      </c>
      <c r="H18" s="44"/>
    </row>
    <row r="19" spans="2:8" x14ac:dyDescent="0.25">
      <c r="B19" s="26" t="s">
        <v>16</v>
      </c>
      <c r="C19" s="52">
        <v>1344</v>
      </c>
      <c r="D19" s="28">
        <v>1356</v>
      </c>
      <c r="E19" s="52">
        <f t="shared" si="0"/>
        <v>-12</v>
      </c>
      <c r="F19" s="28">
        <v>1506</v>
      </c>
      <c r="G19" s="52">
        <f t="shared" si="1"/>
        <v>-162</v>
      </c>
      <c r="H19" s="44"/>
    </row>
    <row r="20" spans="2:8" x14ac:dyDescent="0.25">
      <c r="B20" s="26" t="s">
        <v>17</v>
      </c>
      <c r="C20" s="52">
        <v>662</v>
      </c>
      <c r="D20" s="28">
        <v>671</v>
      </c>
      <c r="E20" s="52">
        <f t="shared" si="0"/>
        <v>-9</v>
      </c>
      <c r="F20" s="28">
        <v>812</v>
      </c>
      <c r="G20" s="52">
        <f t="shared" si="1"/>
        <v>-150</v>
      </c>
      <c r="H20" s="44"/>
    </row>
    <row r="21" spans="2:8" x14ac:dyDescent="0.25">
      <c r="B21" s="26" t="s">
        <v>18</v>
      </c>
      <c r="C21" s="52">
        <v>670</v>
      </c>
      <c r="D21" s="28">
        <v>693</v>
      </c>
      <c r="E21" s="52">
        <f t="shared" si="0"/>
        <v>-23</v>
      </c>
      <c r="F21" s="28">
        <v>782</v>
      </c>
      <c r="G21" s="52">
        <f t="shared" si="1"/>
        <v>-112</v>
      </c>
      <c r="H21" s="44"/>
    </row>
    <row r="22" spans="2:8" x14ac:dyDescent="0.25">
      <c r="B22" s="26" t="s">
        <v>19</v>
      </c>
      <c r="C22" s="52">
        <v>775</v>
      </c>
      <c r="D22" s="28">
        <v>801</v>
      </c>
      <c r="E22" s="52">
        <f t="shared" si="0"/>
        <v>-26</v>
      </c>
      <c r="F22" s="28">
        <v>886</v>
      </c>
      <c r="G22" s="52">
        <f t="shared" si="1"/>
        <v>-111</v>
      </c>
      <c r="H22" s="44"/>
    </row>
    <row r="23" spans="2:8" x14ac:dyDescent="0.25">
      <c r="B23" s="26" t="s">
        <v>20</v>
      </c>
      <c r="C23" s="52">
        <v>345</v>
      </c>
      <c r="D23" s="28">
        <v>340</v>
      </c>
      <c r="E23" s="52">
        <f t="shared" si="0"/>
        <v>5</v>
      </c>
      <c r="F23" s="28">
        <v>448</v>
      </c>
      <c r="G23" s="52">
        <f t="shared" si="1"/>
        <v>-103</v>
      </c>
      <c r="H23" s="44"/>
    </row>
    <row r="24" spans="2:8" x14ac:dyDescent="0.25">
      <c r="B24" s="26" t="s">
        <v>21</v>
      </c>
      <c r="C24" s="52">
        <v>238</v>
      </c>
      <c r="D24" s="28">
        <v>237</v>
      </c>
      <c r="E24" s="52">
        <f t="shared" si="0"/>
        <v>1</v>
      </c>
      <c r="F24" s="28">
        <v>341</v>
      </c>
      <c r="G24" s="52">
        <f t="shared" si="1"/>
        <v>-103</v>
      </c>
      <c r="H24" s="44"/>
    </row>
    <row r="25" spans="2:8" x14ac:dyDescent="0.25">
      <c r="B25" s="26" t="s">
        <v>22</v>
      </c>
      <c r="C25" s="52">
        <v>877</v>
      </c>
      <c r="D25" s="28">
        <v>883</v>
      </c>
      <c r="E25" s="52">
        <f t="shared" si="0"/>
        <v>-6</v>
      </c>
      <c r="F25" s="28">
        <v>1040</v>
      </c>
      <c r="G25" s="52">
        <f t="shared" si="1"/>
        <v>-163</v>
      </c>
      <c r="H25" s="44"/>
    </row>
    <row r="26" spans="2:8" x14ac:dyDescent="0.25">
      <c r="B26" s="26" t="s">
        <v>23</v>
      </c>
      <c r="C26" s="52">
        <v>1802</v>
      </c>
      <c r="D26" s="28">
        <v>1814</v>
      </c>
      <c r="E26" s="52">
        <f t="shared" si="0"/>
        <v>-12</v>
      </c>
      <c r="F26" s="28">
        <v>2100</v>
      </c>
      <c r="G26" s="52">
        <f t="shared" si="1"/>
        <v>-298</v>
      </c>
      <c r="H26" s="44"/>
    </row>
    <row r="27" spans="2:8" x14ac:dyDescent="0.25">
      <c r="B27" s="26" t="s">
        <v>24</v>
      </c>
      <c r="C27" s="52">
        <v>369</v>
      </c>
      <c r="D27" s="28">
        <v>385</v>
      </c>
      <c r="E27" s="52">
        <f t="shared" si="0"/>
        <v>-16</v>
      </c>
      <c r="F27" s="28">
        <v>456</v>
      </c>
      <c r="G27" s="52">
        <f t="shared" si="1"/>
        <v>-87</v>
      </c>
      <c r="H27" s="44"/>
    </row>
    <row r="28" spans="2:8" x14ac:dyDescent="0.25">
      <c r="B28" s="30" t="s">
        <v>25</v>
      </c>
      <c r="C28" s="53">
        <f>SUM(C3:C27)</f>
        <v>19296</v>
      </c>
      <c r="D28" s="46">
        <f>SUM(D3:D27)</f>
        <v>19644</v>
      </c>
      <c r="E28" s="53">
        <f>SUM(E3:E27)</f>
        <v>-348</v>
      </c>
      <c r="F28" s="46">
        <f>SUM(F3:F27)</f>
        <v>22434</v>
      </c>
      <c r="G28" s="53">
        <f>SUM(G3:G27)</f>
        <v>-3138</v>
      </c>
      <c r="H28" s="44"/>
    </row>
    <row r="29" spans="2:8" x14ac:dyDescent="0.25">
      <c r="E29" s="33"/>
      <c r="G29" s="44"/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H31"/>
  <sheetViews>
    <sheetView zoomScale="120" zoomScaleNormal="120" workbookViewId="0">
      <selection activeCell="B1" sqref="B1:G28"/>
    </sheetView>
  </sheetViews>
  <sheetFormatPr defaultRowHeight="15" x14ac:dyDescent="0.25"/>
  <cols>
    <col min="1" max="1" width="2.85546875" style="14" customWidth="1"/>
    <col min="2" max="2" width="25.140625" style="14" customWidth="1"/>
    <col min="3" max="3" width="12" style="14" customWidth="1"/>
    <col min="4" max="4" width="11.7109375" style="14" customWidth="1"/>
    <col min="5" max="5" width="16.85546875" style="14" customWidth="1"/>
    <col min="6" max="6" width="11.85546875" style="14" customWidth="1"/>
    <col min="7" max="7" width="16.140625" style="14" customWidth="1"/>
    <col min="8" max="16384" width="9.140625" style="14"/>
  </cols>
  <sheetData>
    <row r="1" spans="2:8" x14ac:dyDescent="0.25">
      <c r="B1" s="20" t="s">
        <v>33</v>
      </c>
    </row>
    <row r="2" spans="2:8" ht="45" x14ac:dyDescent="0.25">
      <c r="B2" s="23" t="s">
        <v>27</v>
      </c>
      <c r="C2" s="24" t="s">
        <v>121</v>
      </c>
      <c r="D2" s="25" t="s">
        <v>101</v>
      </c>
      <c r="E2" s="24" t="s">
        <v>28</v>
      </c>
      <c r="F2" s="25" t="s">
        <v>122</v>
      </c>
      <c r="G2" s="24" t="s">
        <v>26</v>
      </c>
    </row>
    <row r="3" spans="2:8" x14ac:dyDescent="0.25">
      <c r="B3" s="26" t="s">
        <v>0</v>
      </c>
      <c r="C3" s="52">
        <v>102</v>
      </c>
      <c r="D3" s="28">
        <v>56</v>
      </c>
      <c r="E3" s="52">
        <f t="shared" ref="E3:E27" si="0">SUM(C3)-D3</f>
        <v>46</v>
      </c>
      <c r="F3" s="28">
        <v>43</v>
      </c>
      <c r="G3" s="52">
        <f t="shared" ref="G3:G27" si="1">SUM(C3)-F3</f>
        <v>59</v>
      </c>
      <c r="H3" s="44"/>
    </row>
    <row r="4" spans="2:8" x14ac:dyDescent="0.25">
      <c r="B4" s="26" t="s">
        <v>1</v>
      </c>
      <c r="C4" s="52">
        <v>103</v>
      </c>
      <c r="D4" s="28">
        <v>74</v>
      </c>
      <c r="E4" s="52">
        <f t="shared" si="0"/>
        <v>29</v>
      </c>
      <c r="F4" s="28">
        <v>144</v>
      </c>
      <c r="G4" s="52">
        <f t="shared" si="1"/>
        <v>-41</v>
      </c>
      <c r="H4" s="44"/>
    </row>
    <row r="5" spans="2:8" x14ac:dyDescent="0.25">
      <c r="B5" s="26" t="s">
        <v>2</v>
      </c>
      <c r="C5" s="52">
        <v>463</v>
      </c>
      <c r="D5" s="28">
        <v>317</v>
      </c>
      <c r="E5" s="52">
        <f t="shared" si="0"/>
        <v>146</v>
      </c>
      <c r="F5" s="28">
        <v>526</v>
      </c>
      <c r="G5" s="52">
        <f t="shared" si="1"/>
        <v>-63</v>
      </c>
      <c r="H5" s="44"/>
    </row>
    <row r="6" spans="2:8" x14ac:dyDescent="0.25">
      <c r="B6" s="26" t="s">
        <v>3</v>
      </c>
      <c r="C6" s="52">
        <v>440</v>
      </c>
      <c r="D6" s="28">
        <v>371</v>
      </c>
      <c r="E6" s="52">
        <f t="shared" si="0"/>
        <v>69</v>
      </c>
      <c r="F6" s="28">
        <v>426</v>
      </c>
      <c r="G6" s="52">
        <f t="shared" si="1"/>
        <v>14</v>
      </c>
      <c r="H6" s="44"/>
    </row>
    <row r="7" spans="2:8" x14ac:dyDescent="0.25">
      <c r="B7" s="26" t="s">
        <v>4</v>
      </c>
      <c r="C7" s="52">
        <v>150</v>
      </c>
      <c r="D7" s="28">
        <v>146</v>
      </c>
      <c r="E7" s="52">
        <f t="shared" si="0"/>
        <v>4</v>
      </c>
      <c r="F7" s="28">
        <v>164</v>
      </c>
      <c r="G7" s="52">
        <f t="shared" si="1"/>
        <v>-14</v>
      </c>
      <c r="H7" s="44"/>
    </row>
    <row r="8" spans="2:8" x14ac:dyDescent="0.25">
      <c r="B8" s="26" t="s">
        <v>5</v>
      </c>
      <c r="C8" s="52">
        <v>139</v>
      </c>
      <c r="D8" s="28">
        <v>162</v>
      </c>
      <c r="E8" s="52">
        <f t="shared" si="0"/>
        <v>-23</v>
      </c>
      <c r="F8" s="28">
        <v>266</v>
      </c>
      <c r="G8" s="52">
        <f t="shared" si="1"/>
        <v>-127</v>
      </c>
      <c r="H8" s="44"/>
    </row>
    <row r="9" spans="2:8" x14ac:dyDescent="0.25">
      <c r="B9" s="29" t="s">
        <v>6</v>
      </c>
      <c r="C9" s="52">
        <v>79</v>
      </c>
      <c r="D9" s="28">
        <v>61</v>
      </c>
      <c r="E9" s="52">
        <f t="shared" si="0"/>
        <v>18</v>
      </c>
      <c r="F9" s="28">
        <v>128</v>
      </c>
      <c r="G9" s="52">
        <f t="shared" si="1"/>
        <v>-49</v>
      </c>
      <c r="H9" s="44"/>
    </row>
    <row r="10" spans="2:8" x14ac:dyDescent="0.25">
      <c r="B10" s="26" t="s">
        <v>7</v>
      </c>
      <c r="C10" s="52">
        <v>52</v>
      </c>
      <c r="D10" s="28">
        <v>34</v>
      </c>
      <c r="E10" s="52">
        <f t="shared" si="0"/>
        <v>18</v>
      </c>
      <c r="F10" s="28">
        <v>72</v>
      </c>
      <c r="G10" s="52">
        <f t="shared" si="1"/>
        <v>-20</v>
      </c>
      <c r="H10" s="44"/>
    </row>
    <row r="11" spans="2:8" x14ac:dyDescent="0.25">
      <c r="B11" s="26" t="s">
        <v>8</v>
      </c>
      <c r="C11" s="52">
        <v>148</v>
      </c>
      <c r="D11" s="28">
        <v>197</v>
      </c>
      <c r="E11" s="52">
        <f t="shared" si="0"/>
        <v>-49</v>
      </c>
      <c r="F11" s="28">
        <v>218</v>
      </c>
      <c r="G11" s="52">
        <f t="shared" si="1"/>
        <v>-70</v>
      </c>
      <c r="H11" s="44"/>
    </row>
    <row r="12" spans="2:8" x14ac:dyDescent="0.25">
      <c r="B12" s="26" t="s">
        <v>9</v>
      </c>
      <c r="C12" s="52">
        <v>119</v>
      </c>
      <c r="D12" s="28">
        <v>111</v>
      </c>
      <c r="E12" s="52">
        <f t="shared" si="0"/>
        <v>8</v>
      </c>
      <c r="F12" s="28">
        <v>116</v>
      </c>
      <c r="G12" s="52">
        <f t="shared" si="1"/>
        <v>3</v>
      </c>
      <c r="H12" s="44"/>
    </row>
    <row r="13" spans="2:8" x14ac:dyDescent="0.25">
      <c r="B13" s="26" t="s">
        <v>10</v>
      </c>
      <c r="C13" s="52">
        <v>140</v>
      </c>
      <c r="D13" s="28">
        <v>196</v>
      </c>
      <c r="E13" s="52">
        <f t="shared" si="0"/>
        <v>-56</v>
      </c>
      <c r="F13" s="28">
        <v>204</v>
      </c>
      <c r="G13" s="52">
        <f t="shared" si="1"/>
        <v>-64</v>
      </c>
      <c r="H13" s="44"/>
    </row>
    <row r="14" spans="2:8" x14ac:dyDescent="0.25">
      <c r="B14" s="26" t="s">
        <v>11</v>
      </c>
      <c r="C14" s="52">
        <v>582</v>
      </c>
      <c r="D14" s="28">
        <v>550</v>
      </c>
      <c r="E14" s="52">
        <f t="shared" si="0"/>
        <v>32</v>
      </c>
      <c r="F14" s="28">
        <v>473</v>
      </c>
      <c r="G14" s="52">
        <f t="shared" si="1"/>
        <v>109</v>
      </c>
      <c r="H14" s="44"/>
    </row>
    <row r="15" spans="2:8" x14ac:dyDescent="0.25">
      <c r="B15" s="26" t="s">
        <v>12</v>
      </c>
      <c r="C15" s="52">
        <v>178</v>
      </c>
      <c r="D15" s="28">
        <v>141</v>
      </c>
      <c r="E15" s="52">
        <f t="shared" si="0"/>
        <v>37</v>
      </c>
      <c r="F15" s="28">
        <v>139</v>
      </c>
      <c r="G15" s="52">
        <f t="shared" si="1"/>
        <v>39</v>
      </c>
      <c r="H15" s="44"/>
    </row>
    <row r="16" spans="2:8" x14ac:dyDescent="0.25">
      <c r="B16" s="26" t="s">
        <v>13</v>
      </c>
      <c r="C16" s="52">
        <v>77</v>
      </c>
      <c r="D16" s="28">
        <v>54</v>
      </c>
      <c r="E16" s="52">
        <f t="shared" si="0"/>
        <v>23</v>
      </c>
      <c r="F16" s="28">
        <v>84</v>
      </c>
      <c r="G16" s="52">
        <f t="shared" si="1"/>
        <v>-7</v>
      </c>
      <c r="H16" s="44"/>
    </row>
    <row r="17" spans="2:8" x14ac:dyDescent="0.25">
      <c r="B17" s="26" t="s">
        <v>14</v>
      </c>
      <c r="C17" s="52">
        <v>144</v>
      </c>
      <c r="D17" s="28">
        <v>193</v>
      </c>
      <c r="E17" s="52">
        <f t="shared" si="0"/>
        <v>-49</v>
      </c>
      <c r="F17" s="28">
        <v>214</v>
      </c>
      <c r="G17" s="52">
        <f t="shared" si="1"/>
        <v>-70</v>
      </c>
      <c r="H17" s="44"/>
    </row>
    <row r="18" spans="2:8" x14ac:dyDescent="0.25">
      <c r="B18" s="26" t="s">
        <v>15</v>
      </c>
      <c r="C18" s="52">
        <v>137</v>
      </c>
      <c r="D18" s="28">
        <v>166</v>
      </c>
      <c r="E18" s="52">
        <f t="shared" si="0"/>
        <v>-29</v>
      </c>
      <c r="F18" s="28">
        <v>218</v>
      </c>
      <c r="G18" s="52">
        <f t="shared" si="1"/>
        <v>-81</v>
      </c>
      <c r="H18" s="44"/>
    </row>
    <row r="19" spans="2:8" x14ac:dyDescent="0.25">
      <c r="B19" s="26" t="s">
        <v>16</v>
      </c>
      <c r="C19" s="52">
        <v>363</v>
      </c>
      <c r="D19" s="28">
        <v>366</v>
      </c>
      <c r="E19" s="52">
        <f t="shared" si="0"/>
        <v>-3</v>
      </c>
      <c r="F19" s="28">
        <v>443</v>
      </c>
      <c r="G19" s="52">
        <f t="shared" si="1"/>
        <v>-80</v>
      </c>
      <c r="H19" s="44"/>
    </row>
    <row r="20" spans="2:8" x14ac:dyDescent="0.25">
      <c r="B20" s="26" t="s">
        <v>17</v>
      </c>
      <c r="C20" s="52">
        <v>254</v>
      </c>
      <c r="D20" s="28">
        <v>199</v>
      </c>
      <c r="E20" s="52">
        <f t="shared" si="0"/>
        <v>55</v>
      </c>
      <c r="F20" s="28">
        <v>228</v>
      </c>
      <c r="G20" s="52">
        <f t="shared" si="1"/>
        <v>26</v>
      </c>
      <c r="H20" s="44"/>
    </row>
    <row r="21" spans="2:8" x14ac:dyDescent="0.25">
      <c r="B21" s="26" t="s">
        <v>18</v>
      </c>
      <c r="C21" s="52">
        <v>134</v>
      </c>
      <c r="D21" s="28">
        <v>167</v>
      </c>
      <c r="E21" s="52">
        <f t="shared" si="0"/>
        <v>-33</v>
      </c>
      <c r="F21" s="28">
        <v>329</v>
      </c>
      <c r="G21" s="52">
        <f t="shared" si="1"/>
        <v>-195</v>
      </c>
      <c r="H21" s="44"/>
    </row>
    <row r="22" spans="2:8" x14ac:dyDescent="0.25">
      <c r="B22" s="26" t="s">
        <v>19</v>
      </c>
      <c r="C22" s="52">
        <v>213</v>
      </c>
      <c r="D22" s="28">
        <v>204</v>
      </c>
      <c r="E22" s="52">
        <f t="shared" si="0"/>
        <v>9</v>
      </c>
      <c r="F22" s="28">
        <v>169</v>
      </c>
      <c r="G22" s="52">
        <f t="shared" si="1"/>
        <v>44</v>
      </c>
      <c r="H22" s="44"/>
    </row>
    <row r="23" spans="2:8" x14ac:dyDescent="0.25">
      <c r="B23" s="26" t="s">
        <v>20</v>
      </c>
      <c r="C23" s="52">
        <v>188</v>
      </c>
      <c r="D23" s="28">
        <v>206</v>
      </c>
      <c r="E23" s="52">
        <f t="shared" si="0"/>
        <v>-18</v>
      </c>
      <c r="F23" s="28">
        <v>187</v>
      </c>
      <c r="G23" s="52">
        <f t="shared" si="1"/>
        <v>1</v>
      </c>
      <c r="H23" s="44"/>
    </row>
    <row r="24" spans="2:8" x14ac:dyDescent="0.25">
      <c r="B24" s="26" t="s">
        <v>21</v>
      </c>
      <c r="C24" s="52">
        <v>101</v>
      </c>
      <c r="D24" s="28">
        <v>130</v>
      </c>
      <c r="E24" s="52">
        <f t="shared" si="0"/>
        <v>-29</v>
      </c>
      <c r="F24" s="28">
        <v>210</v>
      </c>
      <c r="G24" s="52">
        <f t="shared" si="1"/>
        <v>-109</v>
      </c>
      <c r="H24" s="44"/>
    </row>
    <row r="25" spans="2:8" x14ac:dyDescent="0.25">
      <c r="B25" s="26" t="s">
        <v>22</v>
      </c>
      <c r="C25" s="52">
        <v>145</v>
      </c>
      <c r="D25" s="28">
        <v>103</v>
      </c>
      <c r="E25" s="52">
        <f t="shared" si="0"/>
        <v>42</v>
      </c>
      <c r="F25" s="28">
        <v>213</v>
      </c>
      <c r="G25" s="52">
        <f t="shared" si="1"/>
        <v>-68</v>
      </c>
      <c r="H25" s="44"/>
    </row>
    <row r="26" spans="2:8" x14ac:dyDescent="0.25">
      <c r="B26" s="26" t="s">
        <v>23</v>
      </c>
      <c r="C26" s="52">
        <v>1183</v>
      </c>
      <c r="D26" s="28">
        <v>826</v>
      </c>
      <c r="E26" s="52">
        <f t="shared" si="0"/>
        <v>357</v>
      </c>
      <c r="F26" s="28">
        <v>1214</v>
      </c>
      <c r="G26" s="52">
        <f t="shared" si="1"/>
        <v>-31</v>
      </c>
      <c r="H26" s="44"/>
    </row>
    <row r="27" spans="2:8" x14ac:dyDescent="0.25">
      <c r="B27" s="26" t="s">
        <v>24</v>
      </c>
      <c r="C27" s="52">
        <v>147</v>
      </c>
      <c r="D27" s="28">
        <v>228</v>
      </c>
      <c r="E27" s="52">
        <f t="shared" si="0"/>
        <v>-81</v>
      </c>
      <c r="F27" s="28">
        <v>93</v>
      </c>
      <c r="G27" s="52">
        <f t="shared" si="1"/>
        <v>54</v>
      </c>
      <c r="H27" s="44"/>
    </row>
    <row r="28" spans="2:8" x14ac:dyDescent="0.25">
      <c r="B28" s="30" t="s">
        <v>25</v>
      </c>
      <c r="C28" s="53">
        <f>SUM(C3:C27)</f>
        <v>5781</v>
      </c>
      <c r="D28" s="46">
        <f>SUM(D3:D27)</f>
        <v>5258</v>
      </c>
      <c r="E28" s="53">
        <f>SUM(E3:E27)</f>
        <v>523</v>
      </c>
      <c r="F28" s="46">
        <f>SUM(F3:F27)</f>
        <v>6521</v>
      </c>
      <c r="G28" s="53">
        <f>SUM(G3:G27)</f>
        <v>-740</v>
      </c>
      <c r="H28" s="44"/>
    </row>
    <row r="29" spans="2:8" ht="12" customHeight="1" x14ac:dyDescent="0.25">
      <c r="B29" s="54"/>
      <c r="E29" s="44"/>
      <c r="G29" s="44"/>
    </row>
    <row r="30" spans="2:8" ht="9" customHeight="1" x14ac:dyDescent="0.25">
      <c r="B30" s="54"/>
    </row>
    <row r="31" spans="2:8" ht="12.75" customHeight="1" x14ac:dyDescent="0.25">
      <c r="B31" s="54"/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1_bezrobotni</vt:lpstr>
      <vt:lpstr>2_kobiety</vt:lpstr>
      <vt:lpstr>3_stopa.bezrobocia.Polska</vt:lpstr>
      <vt:lpstr>4_stopa.bezrobocia.woj</vt:lpstr>
      <vt:lpstr>5_bezrobotni na wsi</vt:lpstr>
      <vt:lpstr>6_długoterminowi</vt:lpstr>
      <vt:lpstr>7_do 30 r. życia</vt:lpstr>
      <vt:lpstr>8_pow. 50 r. życia</vt:lpstr>
      <vt:lpstr>9_oferty pracy</vt:lpstr>
      <vt:lpstr>10_oferty subs.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</dc:creator>
  <cp:lastModifiedBy>WUP</cp:lastModifiedBy>
  <cp:lastPrinted>2018-10-02T13:52:27Z</cp:lastPrinted>
  <dcterms:created xsi:type="dcterms:W3CDTF">2016-08-02T05:46:03Z</dcterms:created>
  <dcterms:modified xsi:type="dcterms:W3CDTF">2018-10-02T13:52:31Z</dcterms:modified>
</cp:coreProperties>
</file>